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5670" tabRatio="719" activeTab="0"/>
  </bookViews>
  <sheets>
    <sheet name="4analytics.ru" sheetId="1" r:id="rId1"/>
    <sheet name="Novo Forecast" sheetId="2" r:id="rId2"/>
    <sheet name="Бесплатное обучение по BI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<sst xmlns="http://schemas.openxmlformats.org/spreadsheetml/2006/main" count="31" uniqueCount="31">
  <si>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Товар</t>
  </si>
  <si>
    <t>1. Расчет логарифмического тренда:</t>
  </si>
  <si>
    <t>X</t>
  </si>
  <si>
    <t>Y - объем продаж:</t>
  </si>
  <si>
    <t>2. Отношение Объема продаж к тренду:</t>
  </si>
  <si>
    <t>3. Номер месяца ряда</t>
  </si>
  <si>
    <t>4. Номер месяца сезонности</t>
  </si>
  <si>
    <t>5. Среднее отношение для каждого месяца</t>
  </si>
  <si>
    <t>6. Среднее отношение - нормирующий коэффициент</t>
  </si>
  <si>
    <t>7. Сезонность:</t>
  </si>
  <si>
    <t>Номера месяцев для сезонности</t>
  </si>
  <si>
    <t>8. Прогноз = тренд * сезонность</t>
  </si>
  <si>
    <t>Novo Forecast - быстрый и легкий способ 
расчета точного прогноза продаж в MS Excel</t>
  </si>
  <si>
    <r>
      <rPr>
        <b/>
        <sz val="12"/>
        <color indexed="63"/>
        <rFont val="Arial Unicode MS"/>
        <family val="2"/>
      </rPr>
      <t>Автоматически</t>
    </r>
    <r>
      <rPr>
        <sz val="12"/>
        <color indexed="63"/>
        <rFont val="Arial Unicode MS"/>
        <family val="2"/>
      </rPr>
      <t xml:space="preserve"> подберет модель прогноза из более чем 1 000 комбинаций</t>
    </r>
  </si>
  <si>
    <r>
      <t>Сделает </t>
    </r>
    <r>
      <rPr>
        <b/>
        <sz val="12"/>
        <color indexed="63"/>
        <rFont val="Arial Unicode MS"/>
        <family val="2"/>
      </rPr>
      <t>прогноз по дням, месяцам, кварталам</t>
    </r>
    <r>
      <rPr>
        <sz val="12"/>
        <color indexed="63"/>
        <rFont val="Arial Unicode MS"/>
        <family val="2"/>
      </rPr>
      <t> или любым другим циклам</t>
    </r>
  </si>
  <si>
    <r>
      <t xml:space="preserve">Одним нажатием </t>
    </r>
    <r>
      <rPr>
        <b/>
        <sz val="12"/>
        <color indexed="63"/>
        <rFont val="Arial Unicode MS"/>
        <family val="2"/>
      </rPr>
      <t>построит график с сезонностью, прогнозом, границами прогноза...</t>
    </r>
  </si>
  <si>
    <r>
      <t>Сформирует</t>
    </r>
    <r>
      <rPr>
        <b/>
        <sz val="12"/>
        <color indexed="63"/>
        <rFont val="Arial Unicode MS"/>
        <family val="2"/>
      </rPr>
      <t> "Dashboard" </t>
    </r>
    <r>
      <rPr>
        <sz val="12"/>
        <color indexed="63"/>
        <rFont val="Arial Unicode MS"/>
        <family val="2"/>
      </rPr>
      <t>- панель для графического анализа большого массива данных</t>
    </r>
  </si>
  <si>
    <r>
      <t>Поможет </t>
    </r>
    <r>
      <rPr>
        <b/>
        <sz val="12"/>
        <color indexed="63"/>
        <rFont val="Arial Unicode MS"/>
        <family val="2"/>
      </rPr>
      <t>подготовить данные к прогнозу</t>
    </r>
  </si>
  <si>
    <r>
      <t>Сделает </t>
    </r>
    <r>
      <rPr>
        <b/>
        <sz val="12"/>
        <color indexed="63"/>
        <rFont val="Arial Unicode MS"/>
        <family val="2"/>
      </rPr>
      <t>анализ каждого этапа</t>
    </r>
    <r>
      <rPr>
        <sz val="12"/>
        <color indexed="63"/>
        <rFont val="Arial Unicode MS"/>
        <family val="2"/>
      </rPr>
      <t xml:space="preserve"> вычисления</t>
    </r>
  </si>
  <si>
    <r>
      <t>Учтет </t>
    </r>
    <r>
      <rPr>
        <b/>
        <sz val="12"/>
        <color indexed="63"/>
        <rFont val="Arial Unicode MS"/>
        <family val="2"/>
      </rPr>
      <t>дополнительные факторы</t>
    </r>
  </si>
  <si>
    <r>
      <t xml:space="preserve">Построит </t>
    </r>
    <r>
      <rPr>
        <b/>
        <sz val="12"/>
        <color indexed="63"/>
        <rFont val="Arial Unicode MS"/>
        <family val="2"/>
      </rPr>
      <t>модели по заданным</t>
    </r>
    <r>
      <rPr>
        <sz val="12"/>
        <color indexed="63"/>
        <rFont val="Arial Unicode MS"/>
        <family val="2"/>
      </rPr>
      <t xml:space="preserve"> вами </t>
    </r>
    <r>
      <rPr>
        <b/>
        <sz val="12"/>
        <color indexed="63"/>
        <rFont val="Arial Unicode MS"/>
        <family val="2"/>
      </rPr>
      <t>формулам</t>
    </r>
  </si>
  <si>
    <t>Регистрируйтесь на сайте и скачивайте программу для прогнозирования! - Novo Forecast</t>
  </si>
  <si>
    <t>10 БЕСПЛАТНЫХ УРОКОВ ПО БИЗНЕС-АНАЛИЗУ НА QLIK SENSE</t>
  </si>
  <si>
    <r>
      <t xml:space="preserve">&gt; </t>
    </r>
    <r>
      <rPr>
        <b/>
        <sz val="12"/>
        <color indexed="63"/>
        <rFont val="Arial Unicode MS"/>
        <family val="2"/>
      </rPr>
      <t>10 бесплатных видео уроков по бизнес-анализу</t>
    </r>
  </si>
  <si>
    <t>&gt; 10 презентаций с пошаговыми инструкциями</t>
  </si>
  <si>
    <r>
      <t xml:space="preserve">&gt; </t>
    </r>
    <r>
      <rPr>
        <b/>
        <sz val="12"/>
        <color indexed="63"/>
        <rFont val="Arial Unicode MS"/>
        <family val="2"/>
      </rPr>
      <t>программа Qlik Sense - бесплатно на одного пользователя</t>
    </r>
  </si>
  <si>
    <t>&gt; Дополнительные материалы</t>
  </si>
  <si>
    <t>Зарегистрируйтесь  на сайте и начните работать с одним из лучших инструментов для бизнес-аналитики сегодня!</t>
  </si>
  <si>
    <r>
      <t>Qlik Sense –</t>
    </r>
    <r>
      <rPr>
        <b/>
        <sz val="12"/>
        <color indexed="63"/>
        <rFont val="Arial Unicode MS"/>
        <family val="2"/>
      </rPr>
      <t> революционное приложение</t>
    </r>
    <r>
      <rPr>
        <sz val="12"/>
        <color indexed="63"/>
        <rFont val="Arial Unicode MS"/>
        <family val="2"/>
      </rPr>
      <t xml:space="preserve"> для самостоятельной визуализации и исследования данных, предназначенное </t>
    </r>
    <r>
      <rPr>
        <b/>
        <sz val="12"/>
        <color indexed="63"/>
        <rFont val="Arial Unicode MS"/>
        <family val="2"/>
      </rPr>
      <t>для</t>
    </r>
    <r>
      <rPr>
        <sz val="12"/>
        <color indexed="63"/>
        <rFont val="Arial Unicode MS"/>
        <family val="2"/>
      </rPr>
      <t xml:space="preserve"> отдельных специалистов, отделов и целых </t>
    </r>
    <r>
      <rPr>
        <b/>
        <sz val="12"/>
        <color indexed="63"/>
        <rFont val="Arial Unicode MS"/>
        <family val="2"/>
      </rPr>
      <t>предприятий</t>
    </r>
    <r>
      <rPr>
        <sz val="12"/>
        <color indexed="63"/>
        <rFont val="Arial Unicode MS"/>
        <family val="2"/>
      </rPr>
      <t>.</t>
    </r>
  </si>
  <si>
    <r>
      <t xml:space="preserve">Qlik Sense позволяет </t>
    </r>
    <r>
      <rPr>
        <b/>
        <sz val="12"/>
        <color indexed="63"/>
        <rFont val="Arial Unicode MS"/>
        <family val="2"/>
      </rPr>
      <t>связывать данные из разных источников</t>
    </r>
    <r>
      <rPr>
        <sz val="12"/>
        <color indexed="63"/>
        <rFont val="Arial Unicode MS"/>
        <family val="2"/>
      </rPr>
      <t>, быстро создавать отчеты и визуальные представления, моментально рассчитывать показатели, глубоко исследовать данные, </t>
    </r>
    <r>
      <rPr>
        <b/>
        <sz val="12"/>
        <color indexed="63"/>
        <rFont val="Arial Unicode MS"/>
        <family val="2"/>
      </rPr>
      <t>мгновенно выявлять взаимосвязи</t>
    </r>
    <r>
      <rPr>
        <sz val="12"/>
        <color indexed="63"/>
        <rFont val="Arial Unicode MS"/>
        <family val="2"/>
      </rPr>
      <t xml:space="preserve"> и рассматривать возможности с любой точки зрения.</t>
    </r>
  </si>
  <si>
    <t>http://4analytics.ru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</si>
</sst>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#,##0.00_ ;[Red]\-#,##0.00\ \ 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419]mmmm\ yyyy;@"/>
    <numFmt numFmtId="181" formatCode="mmm/yyyy"/>
    <numFmt numFmtId="182" formatCode="0.0"/>
    <numFmt numFmtId="183" formatCode="0.000"/>
    <numFmt numFmtId="184" formatCode="0.0000"/>
    <numFmt numFmtId="185" formatCode="0.00000"/>
    <numFmt numFmtId="186" formatCode="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b/>
      <sz val="25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 val="single"/>
      <sz val="16"/>
      <color indexed="9"/>
      <name val="Arial Unicode MS"/>
      <family val="2"/>
    </font>
    <font>
      <sz val="11"/>
      <color indexed="8"/>
      <name val="Arial Unicode MS"/>
      <family val="2"/>
    </font>
    <font>
      <b/>
      <sz val="18"/>
      <color indexed="63"/>
      <name val="Arial Unicode MS"/>
      <family val="2"/>
    </font>
    <font>
      <b/>
      <u val="single"/>
      <sz val="12"/>
      <color indexed="9"/>
      <name val="Arial Unicode MS"/>
      <family val="2"/>
    </font>
    <font>
      <sz val="11"/>
      <color indexed="22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1"/>
      <color rgb="FF0070C0"/>
      <name val="Calibri"/>
      <family val="2"/>
    </font>
    <font>
      <sz val="11"/>
      <color rgb="FF0070C0"/>
      <name val="Calibri"/>
      <family val="2"/>
    </font>
    <font>
      <b/>
      <sz val="25"/>
      <color theme="1" tint="0.24998000264167786"/>
      <name val="Arial Unicode MS"/>
      <family val="2"/>
    </font>
    <font>
      <sz val="12"/>
      <color theme="1" tint="0.24998000264167786"/>
      <name val="Arial Unicode MS"/>
      <family val="2"/>
    </font>
    <font>
      <b/>
      <u val="single"/>
      <sz val="16"/>
      <color theme="0"/>
      <name val="Arial Unicode MS"/>
      <family val="2"/>
    </font>
    <font>
      <sz val="11"/>
      <color theme="1"/>
      <name val="Arial Unicode MS"/>
      <family val="2"/>
    </font>
    <font>
      <b/>
      <sz val="18"/>
      <color theme="1" tint="0.15000000596046448"/>
      <name val="Arial Unicode MS"/>
      <family val="2"/>
    </font>
    <font>
      <b/>
      <u val="single"/>
      <sz val="12"/>
      <color theme="0"/>
      <name val="Arial Unicode MS"/>
      <family val="2"/>
    </font>
    <font>
      <sz val="11"/>
      <color theme="0" tint="-0.1499900072813034"/>
      <name val="Arial Unicode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10" xfId="62" applyNumberFormat="1" applyFont="1" applyBorder="1" applyAlignment="1">
      <alignment/>
    </xf>
    <xf numFmtId="172" fontId="0" fillId="0" borderId="0" xfId="62" applyNumberFormat="1" applyFont="1" applyAlignment="1">
      <alignment/>
    </xf>
    <xf numFmtId="0" fontId="0" fillId="0" borderId="0" xfId="0" applyAlignment="1">
      <alignment horizontal="right"/>
    </xf>
    <xf numFmtId="0" fontId="19" fillId="9" borderId="10" xfId="0" applyNumberFormat="1" applyFont="1" applyFill="1" applyBorder="1" applyAlignment="1">
      <alignment horizontal="right" vertical="top" wrapText="1"/>
    </xf>
    <xf numFmtId="0" fontId="39" fillId="0" borderId="0" xfId="0" applyFont="1" applyAlignment="1">
      <alignment horizontal="right"/>
    </xf>
    <xf numFmtId="0" fontId="48" fillId="0" borderId="10" xfId="0" applyFont="1" applyBorder="1" applyAlignment="1">
      <alignment horizontal="right"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ill="1" applyBorder="1" applyAlignment="1">
      <alignment horizontal="right"/>
    </xf>
    <xf numFmtId="180" fontId="19" fillId="9" borderId="10" xfId="0" applyNumberFormat="1" applyFont="1" applyFill="1" applyBorder="1" applyAlignment="1">
      <alignment horizontal="left" vertical="top" wrapText="1"/>
    </xf>
    <xf numFmtId="186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51" fillId="0" borderId="0" xfId="44" applyFont="1" applyAlignment="1" applyProtection="1">
      <alignment vertical="center" wrapText="1"/>
      <protection/>
    </xf>
    <xf numFmtId="0" fontId="35" fillId="6" borderId="0" xfId="44" applyFont="1" applyFill="1" applyAlignment="1" applyProtection="1">
      <alignment/>
      <protection/>
    </xf>
    <xf numFmtId="0" fontId="52" fillId="6" borderId="0" xfId="44" applyFont="1" applyFill="1" applyAlignment="1" applyProtection="1">
      <alignment horizontal="left" wrapText="1" indent="1"/>
      <protection/>
    </xf>
    <xf numFmtId="0" fontId="52" fillId="0" borderId="0" xfId="0" applyFont="1" applyAlignment="1">
      <alignment/>
    </xf>
    <xf numFmtId="0" fontId="53" fillId="33" borderId="0" xfId="44" applyFont="1" applyFill="1" applyAlignment="1" applyProtection="1">
      <alignment horizontal="center" vertical="center"/>
      <protection/>
    </xf>
    <xf numFmtId="0" fontId="54" fillId="34" borderId="0" xfId="0" applyFont="1" applyFill="1" applyAlignment="1">
      <alignment/>
    </xf>
    <xf numFmtId="0" fontId="55" fillId="35" borderId="0" xfId="44" applyFont="1" applyFill="1" applyAlignment="1" applyProtection="1">
      <alignment horizontal="center" vertical="center"/>
      <protection/>
    </xf>
    <xf numFmtId="0" fontId="52" fillId="34" borderId="0" xfId="44" applyFont="1" applyFill="1" applyAlignment="1" applyProtection="1">
      <alignment horizontal="left" wrapText="1" indent="1"/>
      <protection/>
    </xf>
    <xf numFmtId="0" fontId="52" fillId="34" borderId="0" xfId="0" applyFont="1" applyFill="1" applyAlignment="1">
      <alignment/>
    </xf>
    <xf numFmtId="0" fontId="56" fillId="36" borderId="0" xfId="44" applyFont="1" applyFill="1" applyAlignment="1" applyProtection="1">
      <alignment horizontal="center" vertical="center"/>
      <protection/>
    </xf>
    <xf numFmtId="0" fontId="52" fillId="34" borderId="0" xfId="44" applyFont="1" applyFill="1" applyAlignment="1" applyProtection="1">
      <alignment horizontal="left" vertical="center" wrapText="1" indent="1"/>
      <protection/>
    </xf>
    <xf numFmtId="0" fontId="57" fillId="37" borderId="0" xfId="0" applyFont="1" applyFill="1" applyAlignment="1">
      <alignment/>
    </xf>
    <xf numFmtId="0" fontId="35" fillId="0" borderId="0" xfId="42" applyAlignment="1" applyProtection="1">
      <alignment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novoforecast.com/" TargetMode="External" /><Relationship Id="rId3" Type="http://schemas.openxmlformats.org/officeDocument/2006/relationships/hyperlink" Target="http://novoforecast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7200900</xdr:colOff>
      <xdr:row>0</xdr:row>
      <xdr:rowOff>295275</xdr:rowOff>
    </xdr:from>
    <xdr:to>
      <xdr:col>1</xdr:col>
      <xdr:colOff>85725</xdr:colOff>
      <xdr:row>10</xdr:row>
      <xdr:rowOff>114300</xdr:rowOff>
    </xdr:to>
    <xdr:pic>
      <xdr:nvPicPr>
        <xdr:cNvPr id="1" name="Рисунок 1" descr="Рисунок11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295275"/>
          <a:ext cx="262890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6896100</xdr:colOff>
      <xdr:row>2</xdr:row>
      <xdr:rowOff>171450</xdr:rowOff>
    </xdr:from>
    <xdr:to>
      <xdr:col>0</xdr:col>
      <xdr:colOff>9077325</xdr:colOff>
      <xdr:row>7</xdr:row>
      <xdr:rowOff>333375</xdr:rowOff>
    </xdr:to>
    <xdr:pic>
      <xdr:nvPicPr>
        <xdr:cNvPr id="1" name="Рисунок 1" descr="qlik_sense_ban.jpg">
          <a:hlinkClick r:id="rId3"/>
        </xdr:cNvPr>
        <xdr:cNvPicPr preferRelativeResize="1">
          <a:picLocks noChangeAspect="1"/>
        </xdr:cNvPicPr>
      </xdr:nvPicPr>
      <xdr:blipFill>
        <a:blip r:embed="rId1"/>
        <a:srcRect l="6794" t="30300" b="6210"/>
        <a:stretch>
          <a:fillRect/>
        </a:stretch>
      </xdr:blipFill>
      <xdr:spPr>
        <a:xfrm>
          <a:off x="6896100" y="762000"/>
          <a:ext cx="21812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4analytics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ovoforecast.com/" TargetMode="External" /><Relationship Id="rId2" Type="http://schemas.openxmlformats.org/officeDocument/2006/relationships/hyperlink" Target="http://novoforecast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analytics.ru/raschet-prognoza-na-zakaz/qlik-sense-10-video-urokov.html" TargetMode="External" /><Relationship Id="rId2" Type="http://schemas.openxmlformats.org/officeDocument/2006/relationships/hyperlink" Target="http://www.4analytics.ru/raschet-prognoza-na-zakaz/qlik-sense-10-video-urokov.html" TargetMode="External" /><Relationship Id="rId3" Type="http://schemas.openxmlformats.org/officeDocument/2006/relationships/hyperlink" Target="http://www.4analytics.ru/raschet-prognoza-na-zakaz/qlik-sense-10-video-urokov.html" TargetMode="External" /><Relationship Id="rId4" Type="http://schemas.openxmlformats.org/officeDocument/2006/relationships/hyperlink" Target="http://www.4analytics.ru/raschet-prognoza-na-zakaz/qlik-sense-10-video-urokov.html" TargetMode="External" /><Relationship Id="rId5" Type="http://schemas.openxmlformats.org/officeDocument/2006/relationships/hyperlink" Target="http://www.4analytics.ru/raschet-prognoza-na-zakaz/qlik-sense-10-video-urokov.html" TargetMode="External" /><Relationship Id="rId6" Type="http://schemas.openxmlformats.org/officeDocument/2006/relationships/hyperlink" Target="http://www.4analytics.ru/raschet-prognoza-na-zakaz/qlik-sense-10-video-urokov.html" TargetMode="External" /><Relationship Id="rId7" Type="http://schemas.openxmlformats.org/officeDocument/2006/relationships/hyperlink" Target="http://www.4analytics.ru/qlik-sense/qlik-sense.html" TargetMode="External" /><Relationship Id="rId8" Type="http://schemas.openxmlformats.org/officeDocument/2006/relationships/hyperlink" Target="http://www.4analytics.ru/qlik-sense/qlik-sense.html" TargetMode="External" /><Relationship Id="rId9" Type="http://schemas.openxmlformats.org/officeDocument/2006/relationships/hyperlink" Target="http://www.4analytics.ru/raschet-prognoza-na-zakaz/qlik-sense-10-video-urokov.html" TargetMode="Externa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Q13"/>
  <sheetViews>
    <sheetView tabSelected="1" zoomScale="90" zoomScaleNormal="90" zoomScalePageLayoutView="0" workbookViewId="0" topLeftCell="A1">
      <pane xSplit="3" ySplit="3" topLeftCell="BE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2" sqref="C2"/>
    </sheetView>
  </sheetViews>
  <sheetFormatPr defaultColWidth="9.140625" defaultRowHeight="15"/>
  <cols>
    <col min="1" max="2" width="2.57421875" style="0" customWidth="1"/>
    <col min="3" max="3" width="51.140625" style="0" bestFit="1" customWidth="1"/>
    <col min="4" max="5" width="12.00390625" style="0" bestFit="1" customWidth="1"/>
    <col min="6" max="6" width="14.140625" style="0" bestFit="1" customWidth="1"/>
    <col min="7" max="7" width="13.140625" style="0" bestFit="1" customWidth="1"/>
    <col min="8" max="8" width="12.140625" style="0" bestFit="1" customWidth="1"/>
    <col min="9" max="9" width="13.421875" style="0" bestFit="1" customWidth="1"/>
    <col min="10" max="10" width="12.00390625" style="0" bestFit="1" customWidth="1"/>
    <col min="11" max="11" width="13.57421875" style="0" bestFit="1" customWidth="1"/>
    <col min="12" max="12" width="12.00390625" style="0" bestFit="1" customWidth="1"/>
    <col min="13" max="13" width="12.28125" style="0" bestFit="1" customWidth="1"/>
    <col min="14" max="15" width="12.00390625" style="0" bestFit="1" customWidth="1"/>
    <col min="16" max="16" width="11.00390625" style="0" bestFit="1" customWidth="1"/>
    <col min="17" max="17" width="12.00390625" style="0" bestFit="1" customWidth="1"/>
    <col min="18" max="18" width="14.140625" style="0" bestFit="1" customWidth="1"/>
    <col min="19" max="19" width="13.140625" style="0" bestFit="1" customWidth="1"/>
    <col min="20" max="20" width="12.140625" style="0" bestFit="1" customWidth="1"/>
    <col min="21" max="21" width="13.421875" style="0" bestFit="1" customWidth="1"/>
    <col min="22" max="22" width="12.00390625" style="0" bestFit="1" customWidth="1"/>
    <col min="23" max="23" width="13.57421875" style="0" bestFit="1" customWidth="1"/>
    <col min="24" max="24" width="12.00390625" style="0" bestFit="1" customWidth="1"/>
    <col min="25" max="25" width="12.28125" style="0" bestFit="1" customWidth="1"/>
    <col min="26" max="29" width="12.00390625" style="0" bestFit="1" customWidth="1"/>
    <col min="30" max="30" width="14.140625" style="0" bestFit="1" customWidth="1"/>
    <col min="31" max="31" width="13.140625" style="0" bestFit="1" customWidth="1"/>
    <col min="32" max="32" width="12.140625" style="0" bestFit="1" customWidth="1"/>
    <col min="33" max="33" width="13.421875" style="0" bestFit="1" customWidth="1"/>
    <col min="34" max="34" width="12.00390625" style="0" bestFit="1" customWidth="1"/>
    <col min="35" max="35" width="13.57421875" style="0" bestFit="1" customWidth="1"/>
    <col min="36" max="36" width="12.00390625" style="0" bestFit="1" customWidth="1"/>
    <col min="37" max="37" width="12.28125" style="0" bestFit="1" customWidth="1"/>
    <col min="38" max="39" width="12.00390625" style="0" bestFit="1" customWidth="1"/>
    <col min="40" max="40" width="11.00390625" style="0" bestFit="1" customWidth="1"/>
    <col min="41" max="41" width="12.00390625" style="0" bestFit="1" customWidth="1"/>
    <col min="42" max="42" width="14.140625" style="0" bestFit="1" customWidth="1"/>
    <col min="43" max="43" width="13.140625" style="0" bestFit="1" customWidth="1"/>
    <col min="44" max="44" width="12.140625" style="0" bestFit="1" customWidth="1"/>
    <col min="45" max="45" width="13.421875" style="0" bestFit="1" customWidth="1"/>
    <col min="46" max="46" width="12.00390625" style="0" bestFit="1" customWidth="1"/>
    <col min="47" max="47" width="13.57421875" style="0" bestFit="1" customWidth="1"/>
    <col min="48" max="48" width="12.00390625" style="0" bestFit="1" customWidth="1"/>
    <col min="49" max="49" width="12.28125" style="0" bestFit="1" customWidth="1"/>
    <col min="50" max="53" width="12.00390625" style="0" bestFit="1" customWidth="1"/>
    <col min="54" max="54" width="14.140625" style="0" bestFit="1" customWidth="1"/>
    <col min="55" max="55" width="13.140625" style="0" bestFit="1" customWidth="1"/>
    <col min="56" max="56" width="12.140625" style="0" bestFit="1" customWidth="1"/>
    <col min="57" max="57" width="31.421875" style="0" bestFit="1" customWidth="1"/>
    <col min="58" max="69" width="11.140625" style="0" bestFit="1" customWidth="1"/>
  </cols>
  <sheetData>
    <row r="1" ht="15">
      <c r="C1" s="27" t="s">
        <v>30</v>
      </c>
    </row>
    <row r="2" spans="3:69" ht="15">
      <c r="C2" s="8" t="s">
        <v>2</v>
      </c>
      <c r="D2" s="9">
        <v>1</v>
      </c>
      <c r="E2" s="9">
        <v>2</v>
      </c>
      <c r="F2" s="9">
        <v>3</v>
      </c>
      <c r="G2" s="9">
        <v>4</v>
      </c>
      <c r="H2" s="9">
        <v>5</v>
      </c>
      <c r="I2" s="9">
        <v>6</v>
      </c>
      <c r="J2" s="9">
        <v>7</v>
      </c>
      <c r="K2" s="9">
        <v>8</v>
      </c>
      <c r="L2" s="9">
        <v>9</v>
      </c>
      <c r="M2" s="9">
        <v>10</v>
      </c>
      <c r="N2" s="9">
        <v>11</v>
      </c>
      <c r="O2" s="9">
        <v>12</v>
      </c>
      <c r="P2" s="9">
        <v>13</v>
      </c>
      <c r="Q2" s="9">
        <v>14</v>
      </c>
      <c r="R2" s="9">
        <v>15</v>
      </c>
      <c r="S2" s="9">
        <v>16</v>
      </c>
      <c r="T2" s="9">
        <v>17</v>
      </c>
      <c r="U2" s="9">
        <v>18</v>
      </c>
      <c r="V2" s="9">
        <v>19</v>
      </c>
      <c r="W2" s="9">
        <v>20</v>
      </c>
      <c r="X2" s="9">
        <v>21</v>
      </c>
      <c r="Y2" s="9">
        <v>22</v>
      </c>
      <c r="Z2" s="9">
        <v>23</v>
      </c>
      <c r="AA2" s="9">
        <v>24</v>
      </c>
      <c r="AB2" s="9">
        <v>25</v>
      </c>
      <c r="AC2" s="9">
        <v>26</v>
      </c>
      <c r="AD2" s="9">
        <v>27</v>
      </c>
      <c r="AE2" s="9">
        <v>28</v>
      </c>
      <c r="AF2" s="9">
        <v>29</v>
      </c>
      <c r="AG2" s="9">
        <v>30</v>
      </c>
      <c r="AH2" s="9">
        <v>31</v>
      </c>
      <c r="AI2" s="9">
        <v>32</v>
      </c>
      <c r="AJ2" s="9">
        <v>33</v>
      </c>
      <c r="AK2" s="9">
        <v>34</v>
      </c>
      <c r="AL2" s="9">
        <v>35</v>
      </c>
      <c r="AM2" s="9">
        <v>36</v>
      </c>
      <c r="AN2" s="9">
        <v>37</v>
      </c>
      <c r="AO2" s="9">
        <v>38</v>
      </c>
      <c r="AP2" s="9">
        <v>39</v>
      </c>
      <c r="AQ2" s="9">
        <v>40</v>
      </c>
      <c r="AR2" s="9">
        <v>41</v>
      </c>
      <c r="AS2" s="9">
        <v>42</v>
      </c>
      <c r="AT2" s="9">
        <v>43</v>
      </c>
      <c r="AU2" s="9">
        <v>44</v>
      </c>
      <c r="AV2" s="9">
        <v>45</v>
      </c>
      <c r="AW2" s="9">
        <v>46</v>
      </c>
      <c r="AX2" s="9">
        <v>47</v>
      </c>
      <c r="AY2" s="9">
        <v>48</v>
      </c>
      <c r="AZ2" s="9">
        <v>49</v>
      </c>
      <c r="BA2" s="9">
        <v>50</v>
      </c>
      <c r="BB2" s="9">
        <v>51</v>
      </c>
      <c r="BC2" s="9">
        <v>52</v>
      </c>
      <c r="BD2" s="9">
        <v>53</v>
      </c>
      <c r="BE2" s="9">
        <v>54</v>
      </c>
      <c r="BF2" s="9">
        <v>55</v>
      </c>
      <c r="BG2" s="9">
        <v>56</v>
      </c>
      <c r="BH2" s="9">
        <v>57</v>
      </c>
      <c r="BI2" s="9">
        <v>58</v>
      </c>
      <c r="BJ2" s="9">
        <v>59</v>
      </c>
      <c r="BK2" s="9">
        <v>60</v>
      </c>
      <c r="BL2" s="9">
        <v>61</v>
      </c>
      <c r="BM2" s="9">
        <v>62</v>
      </c>
      <c r="BN2" s="9">
        <v>63</v>
      </c>
      <c r="BO2" s="9">
        <v>64</v>
      </c>
      <c r="BP2" s="10">
        <v>65</v>
      </c>
      <c r="BQ2">
        <v>66</v>
      </c>
    </row>
    <row r="3" spans="3:57" s="1" customFormat="1" ht="15">
      <c r="C3" s="5" t="s">
        <v>0</v>
      </c>
      <c r="D3" s="12">
        <v>39995</v>
      </c>
      <c r="E3" s="12">
        <v>40026</v>
      </c>
      <c r="F3" s="12">
        <v>40057</v>
      </c>
      <c r="G3" s="12">
        <v>40087</v>
      </c>
      <c r="H3" s="12">
        <v>40118</v>
      </c>
      <c r="I3" s="12">
        <v>40148</v>
      </c>
      <c r="J3" s="12">
        <v>40179</v>
      </c>
      <c r="K3" s="12">
        <v>40210</v>
      </c>
      <c r="L3" s="12">
        <v>40238</v>
      </c>
      <c r="M3" s="12">
        <v>40269</v>
      </c>
      <c r="N3" s="12">
        <v>40299</v>
      </c>
      <c r="O3" s="12">
        <v>40330</v>
      </c>
      <c r="P3" s="12">
        <v>40360</v>
      </c>
      <c r="Q3" s="12">
        <v>40391</v>
      </c>
      <c r="R3" s="12">
        <v>40422</v>
      </c>
      <c r="S3" s="12">
        <v>40452</v>
      </c>
      <c r="T3" s="12">
        <v>40483</v>
      </c>
      <c r="U3" s="12">
        <v>40513</v>
      </c>
      <c r="V3" s="12">
        <v>40544</v>
      </c>
      <c r="W3" s="12">
        <v>40575</v>
      </c>
      <c r="X3" s="12">
        <v>40603</v>
      </c>
      <c r="Y3" s="12">
        <v>40634</v>
      </c>
      <c r="Z3" s="12">
        <v>40664</v>
      </c>
      <c r="AA3" s="12">
        <v>40695</v>
      </c>
      <c r="AB3" s="12">
        <v>40725</v>
      </c>
      <c r="AC3" s="12">
        <v>40756</v>
      </c>
      <c r="AD3" s="12">
        <v>40787</v>
      </c>
      <c r="AE3" s="12">
        <v>40817</v>
      </c>
      <c r="AF3" s="12">
        <v>40848</v>
      </c>
      <c r="AG3" s="12">
        <v>40878</v>
      </c>
      <c r="AH3" s="12">
        <v>40909</v>
      </c>
      <c r="AI3" s="12">
        <v>40940</v>
      </c>
      <c r="AJ3" s="12">
        <v>40969</v>
      </c>
      <c r="AK3" s="12">
        <v>41000</v>
      </c>
      <c r="AL3" s="12">
        <v>41030</v>
      </c>
      <c r="AM3" s="12">
        <v>41061</v>
      </c>
      <c r="AN3" s="12">
        <v>41091</v>
      </c>
      <c r="AO3" s="12">
        <v>41122</v>
      </c>
      <c r="AP3" s="12">
        <v>41153</v>
      </c>
      <c r="AQ3" s="12">
        <v>41183</v>
      </c>
      <c r="AR3" s="12">
        <v>41214</v>
      </c>
      <c r="AS3" s="12">
        <v>41244</v>
      </c>
      <c r="AT3" s="12">
        <v>41275</v>
      </c>
      <c r="AU3" s="12">
        <v>41306</v>
      </c>
      <c r="AV3" s="12">
        <v>41334</v>
      </c>
      <c r="AW3" s="12">
        <v>41365</v>
      </c>
      <c r="AX3" s="12">
        <v>41395</v>
      </c>
      <c r="AY3" s="12">
        <v>41426</v>
      </c>
      <c r="AZ3" s="12">
        <v>41456</v>
      </c>
      <c r="BA3" s="12">
        <v>41487</v>
      </c>
      <c r="BB3" s="12">
        <v>41518</v>
      </c>
      <c r="BC3" s="12">
        <v>41548</v>
      </c>
      <c r="BD3" s="12">
        <v>41579</v>
      </c>
      <c r="BE3" s="12">
        <v>41609</v>
      </c>
    </row>
    <row r="4" spans="2:57" s="1" customFormat="1" ht="15">
      <c r="B4"/>
      <c r="C4" s="7" t="s">
        <v>3</v>
      </c>
      <c r="D4" s="2">
        <v>258164.543</v>
      </c>
      <c r="E4" s="2">
        <v>268795.25299999997</v>
      </c>
      <c r="F4" s="2">
        <v>259051.49300000002</v>
      </c>
      <c r="G4" s="2">
        <v>262501.013</v>
      </c>
      <c r="H4" s="2">
        <v>236236.224</v>
      </c>
      <c r="I4" s="2">
        <v>248259.864</v>
      </c>
      <c r="J4" s="2">
        <v>215182.16400000002</v>
      </c>
      <c r="K4" s="2">
        <v>189613.435</v>
      </c>
      <c r="L4" s="2">
        <v>221374.074</v>
      </c>
      <c r="M4" s="2">
        <v>202471.10499999998</v>
      </c>
      <c r="N4" s="2">
        <v>212023.435</v>
      </c>
      <c r="O4" s="2">
        <v>200440.70500000002</v>
      </c>
      <c r="P4" s="2">
        <v>201820.405</v>
      </c>
      <c r="Q4" s="2">
        <v>210051.89500000002</v>
      </c>
      <c r="R4" s="2">
        <v>229355.274</v>
      </c>
      <c r="S4" s="2">
        <v>228664.07400000002</v>
      </c>
      <c r="T4" s="2">
        <v>214323.56399999998</v>
      </c>
      <c r="U4" s="2">
        <v>224016.564</v>
      </c>
      <c r="V4" s="2">
        <v>192670.915</v>
      </c>
      <c r="W4" s="2">
        <v>178197.02500000002</v>
      </c>
      <c r="X4" s="2">
        <v>193750.753</v>
      </c>
      <c r="Y4" s="2">
        <v>179592.115</v>
      </c>
      <c r="Z4" s="2">
        <v>187736.39500000002</v>
      </c>
      <c r="AA4" s="2">
        <v>182274.29499999998</v>
      </c>
      <c r="AB4" s="2">
        <v>178139.731</v>
      </c>
      <c r="AC4" s="2">
        <v>196394.215</v>
      </c>
      <c r="AD4" s="2">
        <v>199267.825</v>
      </c>
      <c r="AE4" s="2">
        <v>196038.08500000002</v>
      </c>
      <c r="AF4" s="2">
        <v>174176.18600000002</v>
      </c>
      <c r="AG4" s="2">
        <v>187204.76499999998</v>
      </c>
      <c r="AH4" s="2">
        <v>169564.856</v>
      </c>
      <c r="AI4" s="2">
        <v>158873.66600000003</v>
      </c>
      <c r="AJ4" s="2">
        <v>170860.316</v>
      </c>
      <c r="AK4" s="2">
        <v>163198.256</v>
      </c>
      <c r="AL4" s="2">
        <v>174333.05599999998</v>
      </c>
      <c r="AM4" s="2">
        <v>165955.226</v>
      </c>
      <c r="AN4" s="2">
        <v>177118.64500000002</v>
      </c>
      <c r="AO4" s="2">
        <v>180785.245</v>
      </c>
      <c r="AP4" s="2">
        <v>188737.847</v>
      </c>
      <c r="AQ4" s="2">
        <v>190002.613</v>
      </c>
      <c r="AR4" s="2">
        <v>179254.61500000002</v>
      </c>
      <c r="AS4" s="2">
        <v>185420.335</v>
      </c>
      <c r="AT4" s="2">
        <v>163479.596</v>
      </c>
      <c r="AU4" s="2">
        <v>148755.41600000003</v>
      </c>
      <c r="AV4" s="2">
        <v>167565.506</v>
      </c>
      <c r="AW4" s="2">
        <v>170853.29599999997</v>
      </c>
      <c r="AX4" s="2">
        <v>173866.49599999998</v>
      </c>
      <c r="AY4" s="2">
        <v>169791.791</v>
      </c>
      <c r="AZ4" s="2">
        <v>179236.795</v>
      </c>
      <c r="BA4" s="2">
        <v>184348.435</v>
      </c>
      <c r="BB4" s="2">
        <v>176110.46500000003</v>
      </c>
      <c r="BC4" s="2">
        <v>175515.655</v>
      </c>
      <c r="BD4" s="2">
        <v>164118.578</v>
      </c>
      <c r="BE4" s="2">
        <v>168877.695</v>
      </c>
    </row>
    <row r="5" spans="57:69" ht="15">
      <c r="BE5" t="s">
        <v>10</v>
      </c>
      <c r="BF5">
        <v>1</v>
      </c>
      <c r="BG5">
        <v>2</v>
      </c>
      <c r="BH5">
        <v>3</v>
      </c>
      <c r="BI5">
        <v>4</v>
      </c>
      <c r="BJ5">
        <v>5</v>
      </c>
      <c r="BK5">
        <v>6</v>
      </c>
      <c r="BL5">
        <v>7</v>
      </c>
      <c r="BM5">
        <v>8</v>
      </c>
      <c r="BN5">
        <v>9</v>
      </c>
      <c r="BO5">
        <v>10</v>
      </c>
      <c r="BP5">
        <v>11</v>
      </c>
      <c r="BQ5">
        <v>12</v>
      </c>
    </row>
    <row r="6" spans="3:69" ht="15">
      <c r="C6" s="4" t="s">
        <v>1</v>
      </c>
      <c r="D6" s="3">
        <f>FORECAST(LN(D2),$D$4:$BE$4,LN($D$2:$BE$2))</f>
        <v>280416.8416616176</v>
      </c>
      <c r="E6" s="3">
        <f aca="true" t="shared" si="0" ref="E6:BP6">FORECAST(LN(E2),$D$4:$BE$4,LN($D$2:$BE$2))</f>
        <v>260725.52884819292</v>
      </c>
      <c r="F6" s="3">
        <f t="shared" si="0"/>
        <v>249206.84926236945</v>
      </c>
      <c r="G6" s="3">
        <f t="shared" si="0"/>
        <v>241034.2160347682</v>
      </c>
      <c r="H6" s="3">
        <f t="shared" si="0"/>
        <v>234695.0292149113</v>
      </c>
      <c r="I6" s="3">
        <f t="shared" si="0"/>
        <v>229515.53644894477</v>
      </c>
      <c r="J6" s="3">
        <f t="shared" si="0"/>
        <v>225136.33771307382</v>
      </c>
      <c r="K6" s="3">
        <f t="shared" si="0"/>
        <v>221342.90322134353</v>
      </c>
      <c r="L6" s="3">
        <f t="shared" si="0"/>
        <v>217996.8568631213</v>
      </c>
      <c r="M6" s="3">
        <f t="shared" si="0"/>
        <v>215003.7164014866</v>
      </c>
      <c r="N6" s="3">
        <f t="shared" si="0"/>
        <v>212296.09150237846</v>
      </c>
      <c r="O6" s="3">
        <f t="shared" si="0"/>
        <v>209824.22363552006</v>
      </c>
      <c r="P6" s="3">
        <f t="shared" si="0"/>
        <v>207550.32562448026</v>
      </c>
      <c r="Q6" s="3">
        <f t="shared" si="0"/>
        <v>205445.02489964914</v>
      </c>
      <c r="R6" s="3">
        <f t="shared" si="0"/>
        <v>203485.03681566316</v>
      </c>
      <c r="S6" s="3">
        <f t="shared" si="0"/>
        <v>201651.59040791882</v>
      </c>
      <c r="T6" s="3">
        <f t="shared" si="0"/>
        <v>199929.33224130748</v>
      </c>
      <c r="U6" s="3">
        <f t="shared" si="0"/>
        <v>198305.5440496966</v>
      </c>
      <c r="V6" s="3">
        <f t="shared" si="0"/>
        <v>196769.57218564663</v>
      </c>
      <c r="W6" s="3">
        <f t="shared" si="0"/>
        <v>195312.40358806192</v>
      </c>
      <c r="X6" s="3">
        <f t="shared" si="0"/>
        <v>193926.34531382564</v>
      </c>
      <c r="Y6" s="3">
        <f t="shared" si="0"/>
        <v>192604.77868895375</v>
      </c>
      <c r="Z6" s="3">
        <f t="shared" si="0"/>
        <v>191341.96815399168</v>
      </c>
      <c r="AA6" s="3">
        <f t="shared" si="0"/>
        <v>190132.91082209535</v>
      </c>
      <c r="AB6" s="3">
        <f t="shared" si="0"/>
        <v>188973.216768205</v>
      </c>
      <c r="AC6" s="3">
        <f t="shared" si="0"/>
        <v>187859.01281105552</v>
      </c>
      <c r="AD6" s="3">
        <f t="shared" si="0"/>
        <v>186786.86446387315</v>
      </c>
      <c r="AE6" s="3">
        <f t="shared" si="0"/>
        <v>185753.7120862244</v>
      </c>
      <c r="AF6" s="3">
        <f t="shared" si="0"/>
        <v>184756.8182448884</v>
      </c>
      <c r="AG6" s="3">
        <f t="shared" si="0"/>
        <v>183793.72400223842</v>
      </c>
      <c r="AH6" s="3">
        <f t="shared" si="0"/>
        <v>182862.21237467515</v>
      </c>
      <c r="AI6" s="3">
        <f t="shared" si="0"/>
        <v>181960.2775944941</v>
      </c>
      <c r="AJ6" s="3">
        <f t="shared" si="0"/>
        <v>181086.09910313028</v>
      </c>
      <c r="AK6" s="3">
        <f t="shared" si="0"/>
        <v>180238.01942788277</v>
      </c>
      <c r="AL6" s="3">
        <f t="shared" si="0"/>
        <v>179414.5252663675</v>
      </c>
      <c r="AM6" s="3">
        <f t="shared" si="0"/>
        <v>178614.2312362719</v>
      </c>
      <c r="AN6" s="3">
        <f t="shared" si="0"/>
        <v>177835.86585206987</v>
      </c>
      <c r="AO6" s="3">
        <f t="shared" si="0"/>
        <v>177078.25937222192</v>
      </c>
      <c r="AP6" s="3">
        <f t="shared" si="0"/>
        <v>176340.33322523208</v>
      </c>
      <c r="AQ6" s="3">
        <f t="shared" si="0"/>
        <v>175621.09077463718</v>
      </c>
      <c r="AR6" s="3">
        <f t="shared" si="0"/>
        <v>174919.60922449233</v>
      </c>
      <c r="AS6" s="3">
        <f t="shared" si="0"/>
        <v>174235.03250040096</v>
      </c>
      <c r="AT6" s="3">
        <f t="shared" si="0"/>
        <v>173566.56496831734</v>
      </c>
      <c r="AU6" s="3">
        <f t="shared" si="0"/>
        <v>172913.46587552904</v>
      </c>
      <c r="AV6" s="3">
        <f t="shared" si="0"/>
        <v>172275.04441641498</v>
      </c>
      <c r="AW6" s="3">
        <f t="shared" si="0"/>
        <v>171650.65534056694</v>
      </c>
      <c r="AX6" s="3">
        <f t="shared" si="0"/>
        <v>171039.69503327177</v>
      </c>
      <c r="AY6" s="3">
        <f t="shared" si="0"/>
        <v>170441.59800867067</v>
      </c>
      <c r="AZ6" s="3">
        <f t="shared" si="0"/>
        <v>169855.83376453002</v>
      </c>
      <c r="BA6" s="3">
        <f t="shared" si="0"/>
        <v>169281.90395478025</v>
      </c>
      <c r="BB6" s="3">
        <f t="shared" si="0"/>
        <v>168719.3398420593</v>
      </c>
      <c r="BC6" s="3">
        <f t="shared" si="0"/>
        <v>168167.69999763084</v>
      </c>
      <c r="BD6" s="3">
        <f t="shared" si="0"/>
        <v>167626.56822039984</v>
      </c>
      <c r="BE6" s="3">
        <f t="shared" si="0"/>
        <v>167095.55165044844</v>
      </c>
      <c r="BF6" s="3">
        <f>FORECAST(LN(BF2),$D$4:$BE$4,LN($D$2:$BE$2))</f>
        <v>166574.27905567212</v>
      </c>
      <c r="BG6" s="3">
        <f t="shared" si="0"/>
        <v>166062.3992727997</v>
      </c>
      <c r="BH6" s="3">
        <f>FORECAST(LN(BH2),$D$4:$BE$4,LN($D$2:$BE$2))</f>
        <v>165559.57978639845</v>
      </c>
      <c r="BI6" s="3">
        <f t="shared" si="0"/>
        <v>165065.50543146368</v>
      </c>
      <c r="BJ6" s="3">
        <f t="shared" si="0"/>
        <v>164579.87720691503</v>
      </c>
      <c r="BK6" s="3">
        <f t="shared" si="0"/>
        <v>164102.41118881374</v>
      </c>
      <c r="BL6" s="3">
        <f t="shared" si="0"/>
        <v>163632.83753340924</v>
      </c>
      <c r="BM6" s="3">
        <f t="shared" si="0"/>
        <v>163170.89956125047</v>
      </c>
      <c r="BN6" s="3">
        <f t="shared" si="0"/>
        <v>162716.3529145775</v>
      </c>
      <c r="BO6" s="3">
        <f t="shared" si="0"/>
        <v>162268.96478106943</v>
      </c>
      <c r="BP6" s="3">
        <f t="shared" si="0"/>
        <v>161828.51317777392</v>
      </c>
      <c r="BQ6" s="3">
        <f>FORECAST(LN(BQ2),$D$4:$BE$4,LN($D$2:$BE$2))</f>
        <v>161394.7862897056</v>
      </c>
    </row>
    <row r="7" spans="3:57" ht="15">
      <c r="C7" s="4" t="s">
        <v>4</v>
      </c>
      <c r="D7">
        <f>D4/D6</f>
        <v>0.9206456412184053</v>
      </c>
      <c r="E7">
        <f aca="true" t="shared" si="1" ref="E7:BE7">E4/E6</f>
        <v>1.0309510318665636</v>
      </c>
      <c r="F7">
        <f t="shared" si="1"/>
        <v>1.039503905156579</v>
      </c>
      <c r="G7">
        <f t="shared" si="1"/>
        <v>1.0890612018425436</v>
      </c>
      <c r="H7">
        <f t="shared" si="1"/>
        <v>1.006566797729991</v>
      </c>
      <c r="I7">
        <f t="shared" si="1"/>
        <v>1.081669101103423</v>
      </c>
      <c r="J7">
        <f t="shared" si="1"/>
        <v>0.9557860191997972</v>
      </c>
      <c r="K7">
        <f t="shared" si="1"/>
        <v>0.8566501669601126</v>
      </c>
      <c r="L7">
        <f t="shared" si="1"/>
        <v>1.0154920450940228</v>
      </c>
      <c r="M7">
        <f t="shared" si="1"/>
        <v>0.9417097917596742</v>
      </c>
      <c r="N7">
        <f t="shared" si="1"/>
        <v>0.9987156781811246</v>
      </c>
      <c r="O7">
        <f t="shared" si="1"/>
        <v>0.9552791452152831</v>
      </c>
      <c r="P7">
        <f t="shared" si="1"/>
        <v>0.9723926204054848</v>
      </c>
      <c r="Q7">
        <f t="shared" si="1"/>
        <v>1.0224238581713094</v>
      </c>
      <c r="R7">
        <f t="shared" si="1"/>
        <v>1.1271358208405893</v>
      </c>
      <c r="S7">
        <f t="shared" si="1"/>
        <v>1.1339562139700359</v>
      </c>
      <c r="T7">
        <f t="shared" si="1"/>
        <v>1.0719965979845278</v>
      </c>
      <c r="U7">
        <f t="shared" si="1"/>
        <v>1.1296535609910134</v>
      </c>
      <c r="V7">
        <f t="shared" si="1"/>
        <v>0.9791702693657348</v>
      </c>
      <c r="W7">
        <f t="shared" si="1"/>
        <v>0.9123692183720172</v>
      </c>
      <c r="X7">
        <f t="shared" si="1"/>
        <v>0.9990945412107803</v>
      </c>
      <c r="Y7">
        <f t="shared" si="1"/>
        <v>0.9324385211128717</v>
      </c>
      <c r="Z7">
        <f t="shared" si="1"/>
        <v>0.98115639141388</v>
      </c>
      <c r="AA7">
        <f t="shared" si="1"/>
        <v>0.9586677772505752</v>
      </c>
      <c r="AB7">
        <f t="shared" si="1"/>
        <v>0.9426718454949445</v>
      </c>
      <c r="AC7">
        <f t="shared" si="1"/>
        <v>1.0454340841103482</v>
      </c>
      <c r="AD7">
        <f t="shared" si="1"/>
        <v>1.0668192625426336</v>
      </c>
      <c r="AE7">
        <f t="shared" si="1"/>
        <v>1.0553656387173664</v>
      </c>
      <c r="AF7">
        <f t="shared" si="1"/>
        <v>0.9427321148664504</v>
      </c>
      <c r="AG7">
        <f t="shared" si="1"/>
        <v>1.0185590722222921</v>
      </c>
      <c r="AH7">
        <f t="shared" si="1"/>
        <v>0.9272820983515744</v>
      </c>
      <c r="AI7">
        <f t="shared" si="1"/>
        <v>0.873122794163111</v>
      </c>
      <c r="AJ7">
        <f t="shared" si="1"/>
        <v>0.9435308223338191</v>
      </c>
      <c r="AK7">
        <f t="shared" si="1"/>
        <v>0.9054596611637715</v>
      </c>
      <c r="AL7">
        <f t="shared" si="1"/>
        <v>0.97167749233891</v>
      </c>
      <c r="AM7">
        <f t="shared" si="1"/>
        <v>0.9291265586809457</v>
      </c>
      <c r="AN7">
        <f t="shared" si="1"/>
        <v>0.9959669504875555</v>
      </c>
      <c r="AO7">
        <f t="shared" si="1"/>
        <v>1.0209341657237885</v>
      </c>
      <c r="AP7">
        <f t="shared" si="1"/>
        <v>1.0703044706110036</v>
      </c>
      <c r="AQ7">
        <f t="shared" si="1"/>
        <v>1.0818894938069692</v>
      </c>
      <c r="AR7">
        <f t="shared" si="1"/>
        <v>1.0247828462156243</v>
      </c>
      <c r="AS7">
        <f t="shared" si="1"/>
        <v>1.064196633358296</v>
      </c>
      <c r="AT7">
        <f t="shared" si="1"/>
        <v>0.9418841470408854</v>
      </c>
      <c r="AU7">
        <f t="shared" si="1"/>
        <v>0.8602882097515813</v>
      </c>
      <c r="AV7">
        <f t="shared" si="1"/>
        <v>0.9726626776828377</v>
      </c>
      <c r="AW7">
        <f t="shared" si="1"/>
        <v>0.9953547550460268</v>
      </c>
      <c r="AX7">
        <f t="shared" si="1"/>
        <v>1.0165271632773802</v>
      </c>
      <c r="AY7">
        <f t="shared" si="1"/>
        <v>0.9961875092919651</v>
      </c>
      <c r="AZ7">
        <f t="shared" si="1"/>
        <v>1.0552289610992975</v>
      </c>
      <c r="BA7">
        <f t="shared" si="1"/>
        <v>1.0890026086264035</v>
      </c>
      <c r="BB7">
        <f t="shared" si="1"/>
        <v>1.0438072195212456</v>
      </c>
      <c r="BC7">
        <f t="shared" si="1"/>
        <v>1.043694211209838</v>
      </c>
      <c r="BD7">
        <f t="shared" si="1"/>
        <v>0.9790725882081686</v>
      </c>
      <c r="BE7">
        <f t="shared" si="1"/>
        <v>1.0106654146800969</v>
      </c>
    </row>
    <row r="8" spans="3:57" ht="15">
      <c r="C8" s="4" t="s">
        <v>5</v>
      </c>
      <c r="D8">
        <f>MONTH(D3)</f>
        <v>7</v>
      </c>
      <c r="E8">
        <f aca="true" t="shared" si="2" ref="E8:BE8">MONTH(E3)</f>
        <v>8</v>
      </c>
      <c r="F8">
        <f t="shared" si="2"/>
        <v>9</v>
      </c>
      <c r="G8">
        <f t="shared" si="2"/>
        <v>10</v>
      </c>
      <c r="H8">
        <f t="shared" si="2"/>
        <v>11</v>
      </c>
      <c r="I8">
        <f t="shared" si="2"/>
        <v>12</v>
      </c>
      <c r="J8">
        <f t="shared" si="2"/>
        <v>1</v>
      </c>
      <c r="K8">
        <f t="shared" si="2"/>
        <v>2</v>
      </c>
      <c r="L8">
        <f t="shared" si="2"/>
        <v>3</v>
      </c>
      <c r="M8">
        <f t="shared" si="2"/>
        <v>4</v>
      </c>
      <c r="N8">
        <f t="shared" si="2"/>
        <v>5</v>
      </c>
      <c r="O8">
        <f t="shared" si="2"/>
        <v>6</v>
      </c>
      <c r="P8">
        <f t="shared" si="2"/>
        <v>7</v>
      </c>
      <c r="Q8">
        <f t="shared" si="2"/>
        <v>8</v>
      </c>
      <c r="R8">
        <f t="shared" si="2"/>
        <v>9</v>
      </c>
      <c r="S8">
        <f t="shared" si="2"/>
        <v>10</v>
      </c>
      <c r="T8">
        <f t="shared" si="2"/>
        <v>11</v>
      </c>
      <c r="U8">
        <f t="shared" si="2"/>
        <v>12</v>
      </c>
      <c r="V8">
        <f t="shared" si="2"/>
        <v>1</v>
      </c>
      <c r="W8">
        <f t="shared" si="2"/>
        <v>2</v>
      </c>
      <c r="X8">
        <f t="shared" si="2"/>
        <v>3</v>
      </c>
      <c r="Y8">
        <f t="shared" si="2"/>
        <v>4</v>
      </c>
      <c r="Z8">
        <f t="shared" si="2"/>
        <v>5</v>
      </c>
      <c r="AA8">
        <f t="shared" si="2"/>
        <v>6</v>
      </c>
      <c r="AB8">
        <f t="shared" si="2"/>
        <v>7</v>
      </c>
      <c r="AC8">
        <f t="shared" si="2"/>
        <v>8</v>
      </c>
      <c r="AD8">
        <f t="shared" si="2"/>
        <v>9</v>
      </c>
      <c r="AE8">
        <f t="shared" si="2"/>
        <v>10</v>
      </c>
      <c r="AF8">
        <f t="shared" si="2"/>
        <v>11</v>
      </c>
      <c r="AG8">
        <f t="shared" si="2"/>
        <v>12</v>
      </c>
      <c r="AH8">
        <f t="shared" si="2"/>
        <v>1</v>
      </c>
      <c r="AI8">
        <f t="shared" si="2"/>
        <v>2</v>
      </c>
      <c r="AJ8">
        <f t="shared" si="2"/>
        <v>3</v>
      </c>
      <c r="AK8">
        <f t="shared" si="2"/>
        <v>4</v>
      </c>
      <c r="AL8">
        <f t="shared" si="2"/>
        <v>5</v>
      </c>
      <c r="AM8">
        <f t="shared" si="2"/>
        <v>6</v>
      </c>
      <c r="AN8">
        <f t="shared" si="2"/>
        <v>7</v>
      </c>
      <c r="AO8">
        <f t="shared" si="2"/>
        <v>8</v>
      </c>
      <c r="AP8">
        <f t="shared" si="2"/>
        <v>9</v>
      </c>
      <c r="AQ8">
        <f t="shared" si="2"/>
        <v>10</v>
      </c>
      <c r="AR8">
        <f t="shared" si="2"/>
        <v>11</v>
      </c>
      <c r="AS8">
        <f t="shared" si="2"/>
        <v>12</v>
      </c>
      <c r="AT8">
        <f t="shared" si="2"/>
        <v>1</v>
      </c>
      <c r="AU8">
        <f t="shared" si="2"/>
        <v>2</v>
      </c>
      <c r="AV8">
        <f t="shared" si="2"/>
        <v>3</v>
      </c>
      <c r="AW8">
        <f t="shared" si="2"/>
        <v>4</v>
      </c>
      <c r="AX8">
        <f t="shared" si="2"/>
        <v>5</v>
      </c>
      <c r="AY8">
        <f t="shared" si="2"/>
        <v>6</v>
      </c>
      <c r="AZ8">
        <f t="shared" si="2"/>
        <v>7</v>
      </c>
      <c r="BA8">
        <f t="shared" si="2"/>
        <v>8</v>
      </c>
      <c r="BB8">
        <f t="shared" si="2"/>
        <v>9</v>
      </c>
      <c r="BC8">
        <f t="shared" si="2"/>
        <v>10</v>
      </c>
      <c r="BD8">
        <f t="shared" si="2"/>
        <v>11</v>
      </c>
      <c r="BE8">
        <f t="shared" si="2"/>
        <v>12</v>
      </c>
    </row>
    <row r="9" spans="3:15" ht="15">
      <c r="C9" s="11" t="s">
        <v>6</v>
      </c>
      <c r="D9">
        <v>1</v>
      </c>
      <c r="E9">
        <v>2</v>
      </c>
      <c r="F9">
        <v>3</v>
      </c>
      <c r="G9">
        <v>4</v>
      </c>
      <c r="H9">
        <v>5</v>
      </c>
      <c r="I9">
        <v>6</v>
      </c>
      <c r="J9">
        <v>7</v>
      </c>
      <c r="K9">
        <v>8</v>
      </c>
      <c r="L9">
        <v>9</v>
      </c>
      <c r="M9">
        <v>10</v>
      </c>
      <c r="N9">
        <v>11</v>
      </c>
      <c r="O9">
        <v>12</v>
      </c>
    </row>
    <row r="10" spans="3:69" ht="15">
      <c r="C10" s="4" t="s">
        <v>7</v>
      </c>
      <c r="D10" s="13">
        <f>SUMIF($D$8:$BE$8,D9,$D$7:$BE$7)/COUNTIF($D$8:$BE$8,D9)</f>
        <v>0.951030633489498</v>
      </c>
      <c r="E10" s="13">
        <f aca="true" t="shared" si="3" ref="E10:N10">SUMIF($D$8:$BE$8,E9,$D$7:$BE$7)/COUNTIF($D$8:$BE$8,E9)</f>
        <v>0.8756075973117055</v>
      </c>
      <c r="F10" s="13">
        <f t="shared" si="3"/>
        <v>0.982695021580365</v>
      </c>
      <c r="G10" s="13">
        <f t="shared" si="3"/>
        <v>0.9437406822705862</v>
      </c>
      <c r="H10" s="13">
        <f t="shared" si="3"/>
        <v>0.9920191813028236</v>
      </c>
      <c r="I10" s="13">
        <f t="shared" si="3"/>
        <v>0.9598152476096923</v>
      </c>
      <c r="J10" s="13">
        <f t="shared" si="3"/>
        <v>0.9773812037411375</v>
      </c>
      <c r="K10" s="13">
        <f t="shared" si="3"/>
        <v>1.0417491496996827</v>
      </c>
      <c r="L10" s="13">
        <f t="shared" si="3"/>
        <v>1.0695141357344102</v>
      </c>
      <c r="M10" s="13">
        <f t="shared" si="3"/>
        <v>1.0807933519093507</v>
      </c>
      <c r="N10" s="13">
        <f t="shared" si="3"/>
        <v>1.0050301890009525</v>
      </c>
      <c r="O10" s="13">
        <f>SUMIF($D$8:$BE$8,O9,$D$7:$BE$7)/COUNTIF($D$8:$BE$8,O9)</f>
        <v>1.060948756471024</v>
      </c>
      <c r="BE10" s="6" t="s">
        <v>11</v>
      </c>
      <c r="BF10" s="14">
        <f>BF6*HLOOKUP(BF5,$D$12:$O$13,2,0)</f>
        <v>159208.9730974509</v>
      </c>
      <c r="BG10" s="14">
        <f aca="true" t="shared" si="4" ref="BG10:BQ10">BG6*HLOOKUP(BG5,$D$12:$O$13,2,0)</f>
        <v>146132.19985514073</v>
      </c>
      <c r="BH10" s="14">
        <f t="shared" si="4"/>
        <v>163507.6828667894</v>
      </c>
      <c r="BI10" s="14">
        <f t="shared" si="4"/>
        <v>156557.57854833332</v>
      </c>
      <c r="BJ10" s="14">
        <f t="shared" si="4"/>
        <v>164082.36090026287</v>
      </c>
      <c r="BK10" s="14">
        <f t="shared" si="4"/>
        <v>158295.18320305334</v>
      </c>
      <c r="BL10" s="14">
        <f t="shared" si="4"/>
        <v>160730.9593759507</v>
      </c>
      <c r="BM10" s="14">
        <f t="shared" si="4"/>
        <v>170832.68042020363</v>
      </c>
      <c r="BN10" s="14">
        <f t="shared" si="4"/>
        <v>174897.1865030219</v>
      </c>
      <c r="BO10" s="14">
        <f t="shared" si="4"/>
        <v>176255.721164992</v>
      </c>
      <c r="BP10" s="14">
        <f t="shared" si="4"/>
        <v>163455.38916901263</v>
      </c>
      <c r="BQ10" s="14">
        <f t="shared" si="4"/>
        <v>172087.37182159367</v>
      </c>
    </row>
    <row r="11" spans="3:4" ht="15">
      <c r="C11" s="4" t="s">
        <v>8</v>
      </c>
      <c r="D11" s="13">
        <f>AVERAGE(D10:O10)</f>
        <v>0.9950270958434358</v>
      </c>
    </row>
    <row r="12" spans="3:15" ht="15">
      <c r="C12" s="4" t="str">
        <f>C9</f>
        <v>4. Номер месяца сезонности</v>
      </c>
      <c r="D12" s="3">
        <f>D9</f>
        <v>1</v>
      </c>
      <c r="E12" s="3">
        <f aca="true" t="shared" si="5" ref="E12:O12">E9</f>
        <v>2</v>
      </c>
      <c r="F12" s="3">
        <f t="shared" si="5"/>
        <v>3</v>
      </c>
      <c r="G12" s="3">
        <f t="shared" si="5"/>
        <v>4</v>
      </c>
      <c r="H12" s="3">
        <f t="shared" si="5"/>
        <v>5</v>
      </c>
      <c r="I12" s="3">
        <f t="shared" si="5"/>
        <v>6</v>
      </c>
      <c r="J12" s="3">
        <f t="shared" si="5"/>
        <v>7</v>
      </c>
      <c r="K12" s="3">
        <f t="shared" si="5"/>
        <v>8</v>
      </c>
      <c r="L12" s="3">
        <f t="shared" si="5"/>
        <v>9</v>
      </c>
      <c r="M12" s="3">
        <f t="shared" si="5"/>
        <v>10</v>
      </c>
      <c r="N12" s="3">
        <f t="shared" si="5"/>
        <v>11</v>
      </c>
      <c r="O12" s="3">
        <f t="shared" si="5"/>
        <v>12</v>
      </c>
    </row>
    <row r="13" spans="3:15" ht="15">
      <c r="C13" s="4" t="s">
        <v>9</v>
      </c>
      <c r="D13">
        <f aca="true" t="shared" si="6" ref="D13:O13">D10/$D$11</f>
        <v>0.9557836539952269</v>
      </c>
      <c r="E13">
        <f t="shared" si="6"/>
        <v>0.8799836717707629</v>
      </c>
      <c r="F13">
        <f t="shared" si="6"/>
        <v>0.9876062930199729</v>
      </c>
      <c r="G13">
        <f t="shared" si="6"/>
        <v>0.9484572693677485</v>
      </c>
      <c r="H13">
        <f t="shared" si="6"/>
        <v>0.9969770526318557</v>
      </c>
      <c r="I13">
        <f t="shared" si="6"/>
        <v>0.9646121714867512</v>
      </c>
      <c r="J13">
        <f t="shared" si="6"/>
        <v>0.982265918007649</v>
      </c>
      <c r="K13">
        <f t="shared" si="6"/>
        <v>1.0469555593525248</v>
      </c>
      <c r="L13">
        <f t="shared" si="6"/>
        <v>1.0748593080551594</v>
      </c>
      <c r="M13">
        <f t="shared" si="6"/>
        <v>1.0861948950176226</v>
      </c>
      <c r="N13">
        <f t="shared" si="6"/>
        <v>1.0100530861916253</v>
      </c>
      <c r="O13">
        <f t="shared" si="6"/>
        <v>1.066251121103099</v>
      </c>
    </row>
  </sheetData>
  <sheetProtection/>
  <hyperlinks>
    <hyperlink ref="C1" r:id="rId1" display="http://4analytics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1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46.140625" style="0" customWidth="1"/>
  </cols>
  <sheetData>
    <row r="1" ht="112.5" customHeight="1">
      <c r="A1" s="15" t="s">
        <v>12</v>
      </c>
    </row>
    <row r="2" ht="32.25" customHeight="1">
      <c r="A2" s="16"/>
    </row>
    <row r="3" s="18" customFormat="1" ht="17.25">
      <c r="A3" s="17" t="s">
        <v>13</v>
      </c>
    </row>
    <row r="4" s="18" customFormat="1" ht="17.25">
      <c r="A4" s="17" t="s">
        <v>14</v>
      </c>
    </row>
    <row r="5" s="18" customFormat="1" ht="17.25">
      <c r="A5" s="17" t="s">
        <v>15</v>
      </c>
    </row>
    <row r="6" s="18" customFormat="1" ht="17.25">
      <c r="A6" s="17" t="s">
        <v>16</v>
      </c>
    </row>
    <row r="7" s="18" customFormat="1" ht="17.25">
      <c r="A7" s="17" t="s">
        <v>17</v>
      </c>
    </row>
    <row r="8" s="18" customFormat="1" ht="17.25">
      <c r="A8" s="17" t="s">
        <v>18</v>
      </c>
    </row>
    <row r="9" s="18" customFormat="1" ht="17.25">
      <c r="A9" s="17" t="s">
        <v>19</v>
      </c>
    </row>
    <row r="10" s="18" customFormat="1" ht="17.25">
      <c r="A10" s="17" t="s">
        <v>20</v>
      </c>
    </row>
    <row r="11" ht="31.5" customHeight="1">
      <c r="A11" s="16"/>
    </row>
    <row r="12" ht="57.75" customHeight="1">
      <c r="A12" s="19" t="s">
        <v>21</v>
      </c>
    </row>
  </sheetData>
  <sheetProtection/>
  <hyperlinks>
    <hyperlink ref="A12" r:id="rId1" display="Регистрируйтесь на сайте и скачивайте программу для прогнозирования! - тестовый период 10 дней."/>
    <hyperlink ref="A1:A11" r:id="rId2" display="http://novoforecast.com/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2:A14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38.57421875" style="20" customWidth="1"/>
    <col min="2" max="16384" width="9.140625" style="20" customWidth="1"/>
  </cols>
  <sheetData>
    <row r="1" ht="11.25" customHeight="1"/>
    <row r="2" ht="35.25" customHeight="1">
      <c r="A2" s="21" t="s">
        <v>22</v>
      </c>
    </row>
    <row r="3" ht="41.25" customHeight="1"/>
    <row r="4" s="23" customFormat="1" ht="17.25">
      <c r="A4" s="22" t="s">
        <v>23</v>
      </c>
    </row>
    <row r="5" s="23" customFormat="1" ht="17.25">
      <c r="A5" s="22" t="s">
        <v>24</v>
      </c>
    </row>
    <row r="6" s="23" customFormat="1" ht="17.25">
      <c r="A6" s="22" t="s">
        <v>25</v>
      </c>
    </row>
    <row r="7" s="23" customFormat="1" ht="17.25">
      <c r="A7" s="22" t="s">
        <v>26</v>
      </c>
    </row>
    <row r="8" ht="42" customHeight="1"/>
    <row r="9" ht="27" customHeight="1">
      <c r="A9" s="24" t="s">
        <v>27</v>
      </c>
    </row>
    <row r="10" ht="10.5" customHeight="1"/>
    <row r="11" ht="52.5" customHeight="1">
      <c r="A11" s="25" t="s">
        <v>28</v>
      </c>
    </row>
    <row r="12" ht="3.75" customHeight="1">
      <c r="A12" s="25"/>
    </row>
    <row r="13" ht="66.75" customHeight="1">
      <c r="A13" s="25" t="s">
        <v>29</v>
      </c>
    </row>
    <row r="14" ht="6" customHeight="1">
      <c r="A14" s="26"/>
    </row>
  </sheetData>
  <sheetProtection/>
  <hyperlinks>
    <hyperlink ref="A9" r:id="rId1" display="Зарегистрируйтесь  на сайте и начните работать с одним из лучших инструментов для бизнес-аналитики сегодня!"/>
    <hyperlink ref="A2" r:id="rId2" display="10 БЕСПЛАТНЫХ УРОКОВ ПО БИЗНЕС-АНАЛИЗУ НА QLIK SENSE"/>
    <hyperlink ref="A4" r:id="rId3" display="&gt; 10 бесплатных видео уроков по бизнес-анализу"/>
    <hyperlink ref="A5" r:id="rId4" display="&gt; 10 презентаций с пошаговыми инструкциями"/>
    <hyperlink ref="A6" r:id="rId5" display="&gt; программа Qlik Sense - бесплатно на одного пользователя"/>
    <hyperlink ref="A7" r:id="rId6" display="&gt; Дополнительные материалы"/>
    <hyperlink ref="A11" r:id="rId7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  <hyperlink ref="A13" r:id="rId8" display="Qlik Sense позволяет быстро создавать сочетания визуальных представлений,глубоко исследовать данные, мгновенно выявлять взаимосвязи и рассматривать возможности с любой точки зрения."/>
    <hyperlink ref="A11:A13" r:id="rId9" display="Qlik Sense – революционное приложение для самостоятельной визуализации и исследования данных, предназначенное для отдельных специалистов, групп и целых предприятий."/>
  </hyperlinks>
  <printOptions/>
  <pageMargins left="0.7" right="0.7" top="0.75" bottom="0.75" header="0.3" footer="0.3"/>
  <pageSetup horizontalDpi="600" verticalDpi="600" orientation="portrait" paperSize="9" r:id="rId11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Лёська</cp:lastModifiedBy>
  <dcterms:created xsi:type="dcterms:W3CDTF">2014-02-16T22:57:18Z</dcterms:created>
  <dcterms:modified xsi:type="dcterms:W3CDTF">2015-11-29T16:12:28Z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