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файлы.зам\"/>
    </mc:Choice>
  </mc:AlternateContent>
  <xr:revisionPtr revIDLastSave="0" documentId="13_ncr:1_{B9B2CC77-486E-40D2-8335-361E892321E1}" xr6:coauthVersionLast="47" xr6:coauthVersionMax="47" xr10:uidLastSave="{00000000-0000-0000-0000-000000000000}"/>
  <bookViews>
    <workbookView xWindow="-110" yWindow="-110" windowWidth="19420" windowHeight="10300" activeTab="4" xr2:uid="{97F45015-4A07-419C-9D8B-7F51E78290C2}"/>
  </bookViews>
  <sheets>
    <sheet name="ForLine" sheetId="6" r:id="rId1"/>
    <sheet name="ForLin" sheetId="15" r:id="rId2"/>
    <sheet name="5-й способ" sheetId="11" r:id="rId3"/>
    <sheet name="Novo Forecast" sheetId="19" r:id="rId4"/>
    <sheet name="NF Ent" sheetId="21" r:id="rId5"/>
  </sheets>
  <definedNames>
    <definedName name="_paloimportactive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6" l="1"/>
  <c r="K30" i="6"/>
  <c r="K29" i="6"/>
  <c r="K4" i="6"/>
  <c r="AA2" i="15" a="1"/>
  <c r="AA2" i="15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31" i="6"/>
  <c r="K32" i="6"/>
  <c r="K33" i="6"/>
  <c r="K34" i="6"/>
  <c r="K35" i="6"/>
  <c r="K36" i="6"/>
  <c r="K37" i="6"/>
  <c r="K38" i="6"/>
  <c r="K39" i="6"/>
  <c r="I2" i="6" a="1"/>
  <c r="I2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AB2" i="15"/>
  <c r="I38" i="6"/>
  <c r="I19" i="6"/>
  <c r="I20" i="6"/>
  <c r="I7" i="6"/>
  <c r="I5" i="6"/>
  <c r="I27" i="6"/>
  <c r="I30" i="6"/>
  <c r="I28" i="6"/>
  <c r="I9" i="6"/>
  <c r="J2" i="6"/>
  <c r="I23" i="6"/>
  <c r="I24" i="6"/>
  <c r="I11" i="6"/>
  <c r="I16" i="6"/>
  <c r="I13" i="6"/>
  <c r="I8" i="6"/>
  <c r="I37" i="6"/>
  <c r="I15" i="6"/>
  <c r="I35" i="6"/>
  <c r="I14" i="6"/>
  <c r="I17" i="6"/>
  <c r="I21" i="6"/>
  <c r="I32" i="6"/>
  <c r="I26" i="6"/>
  <c r="I22" i="6"/>
  <c r="I12" i="6"/>
  <c r="I31" i="6"/>
  <c r="I6" i="6"/>
  <c r="I34" i="6"/>
  <c r="I39" i="6"/>
  <c r="I10" i="6"/>
  <c r="I18" i="6"/>
  <c r="I29" i="6"/>
  <c r="I36" i="6"/>
  <c r="I4" i="6"/>
  <c r="I33" i="6"/>
  <c r="I2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Лёськи</author>
  </authors>
  <commentList>
    <comment ref="H2" authorId="0" shapeId="0" xr:uid="{2116F25E-6D01-45BE-BF77-C76126281C16}">
      <text>
        <r>
          <rPr>
            <b/>
            <sz val="9"/>
            <color indexed="81"/>
            <rFont val="Tahoma"/>
            <family val="2"/>
            <charset val="204"/>
          </rPr>
          <t>y=bx+a</t>
        </r>
      </text>
    </comment>
    <comment ref="H3" authorId="0" shapeId="0" xr:uid="{8F458640-A242-4C64-B947-0A01CE1E5185}">
      <text>
        <r>
          <rPr>
            <b/>
            <sz val="9"/>
            <color indexed="81"/>
            <rFont val="Tahoma"/>
            <family val="2"/>
            <charset val="204"/>
          </rPr>
          <t>y=bx+a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Рабочая</author>
  </authors>
  <commentList>
    <comment ref="AA2" authorId="0" shapeId="0" xr:uid="{9AAC474A-7252-4371-9F72-97B8F5B63459}">
      <text>
        <r>
          <rPr>
            <sz val="9"/>
            <color indexed="81"/>
            <rFont val="Tahoma"/>
            <family val="2"/>
            <charset val="204"/>
          </rPr>
          <t>значение b линейного тренда y=a+bx</t>
        </r>
      </text>
    </comment>
    <comment ref="AB2" authorId="0" shapeId="0" xr:uid="{3EB879D8-7EAF-4028-9C3D-A4C79B82A1F4}">
      <text>
        <r>
          <rPr>
            <sz val="9"/>
            <color indexed="81"/>
            <rFont val="Tahoma"/>
            <family val="2"/>
            <charset val="204"/>
          </rPr>
          <t>значение (а) линейного тренда y=a+bx</t>
        </r>
      </text>
    </comment>
  </commentList>
</comments>
</file>

<file path=xl/sharedStrings.xml><?xml version="1.0" encoding="utf-8"?>
<sst xmlns="http://schemas.openxmlformats.org/spreadsheetml/2006/main" count="98" uniqueCount="55">
  <si>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</si>
  <si>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</si>
  <si>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</si>
  <si>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</si>
  <si>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</si>
  <si>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</si>
  <si>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</si>
  <si>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</si>
  <si>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</si>
  <si>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</si>
  <si>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</si>
  <si>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</si>
  <si>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Месяц</t>
  </si>
  <si>
    <t>Данные за анализируемые периоды</t>
  </si>
  <si>
    <t>Год</t>
  </si>
  <si>
    <t>a=</t>
  </si>
  <si>
    <t>b=</t>
  </si>
  <si>
    <t>X</t>
  </si>
  <si>
    <t>Y</t>
  </si>
  <si>
    <t xml:space="preserve"> =тенденция</t>
  </si>
  <si>
    <t xml:space="preserve"> =предсказ</t>
  </si>
  <si>
    <t>www.4analytics.ru</t>
  </si>
  <si>
    <t>1-й способ с помощью графика</t>
  </si>
  <si>
    <t>Объём продаж</t>
  </si>
  <si>
    <t>2-й способ с помощью функции ="Линейн"</t>
  </si>
  <si>
    <t>3-й способ</t>
  </si>
  <si>
    <t>4-й способ</t>
  </si>
  <si>
    <t>5-й способ</t>
  </si>
  <si>
    <t>Forecast4AC</t>
  </si>
  <si>
    <t>Novo Forecast - быстрый и легкий способ 
расчета точного прогноза продаж в MS Excel</t>
  </si>
  <si>
    <r>
      <rPr>
        <b/>
        <sz val="12"/>
        <color indexed="63"/>
        <rFont val="Arial Unicode MS"/>
        <family val="2"/>
        <charset val="204"/>
      </rPr>
      <t>Автоматически</t>
    </r>
    <r>
      <rPr>
        <sz val="12"/>
        <color indexed="63"/>
        <rFont val="Arial Unicode MS"/>
        <family val="2"/>
        <charset val="204"/>
      </rPr>
      <t xml:space="preserve"> подберет модель прогноза из более чем 1 000 комбинаций</t>
    </r>
  </si>
  <si>
    <r>
      <t>Сделает </t>
    </r>
    <r>
      <rPr>
        <b/>
        <sz val="12"/>
        <color indexed="63"/>
        <rFont val="Arial Unicode MS"/>
        <family val="2"/>
        <charset val="204"/>
      </rPr>
      <t>прогноз по дням, месяцам, кварталам</t>
    </r>
    <r>
      <rPr>
        <sz val="12"/>
        <color indexed="63"/>
        <rFont val="Arial Unicode MS"/>
        <family val="2"/>
        <charset val="204"/>
      </rPr>
      <t> или любым другим циклам</t>
    </r>
  </si>
  <si>
    <r>
      <t xml:space="preserve">Одним нажатием </t>
    </r>
    <r>
      <rPr>
        <b/>
        <sz val="12"/>
        <color indexed="63"/>
        <rFont val="Arial Unicode MS"/>
        <family val="2"/>
        <charset val="204"/>
      </rPr>
      <t>построит график с сезонностью, прогнозом, границами прогноза...</t>
    </r>
  </si>
  <si>
    <r>
      <t>Сформирует</t>
    </r>
    <r>
      <rPr>
        <b/>
        <sz val="12"/>
        <color indexed="63"/>
        <rFont val="Arial Unicode MS"/>
        <family val="2"/>
        <charset val="204"/>
      </rPr>
      <t> "Dashboard" </t>
    </r>
    <r>
      <rPr>
        <sz val="12"/>
        <color indexed="63"/>
        <rFont val="Arial Unicode MS"/>
        <family val="2"/>
        <charset val="204"/>
      </rPr>
      <t>- панель для графического анализа большого массива данных</t>
    </r>
  </si>
  <si>
    <r>
      <t>Поможет </t>
    </r>
    <r>
      <rPr>
        <b/>
        <sz val="12"/>
        <color indexed="63"/>
        <rFont val="Arial Unicode MS"/>
        <family val="2"/>
        <charset val="204"/>
      </rPr>
      <t>подготовить данные к прогнозу</t>
    </r>
  </si>
  <si>
    <r>
      <t>Сделает </t>
    </r>
    <r>
      <rPr>
        <b/>
        <sz val="12"/>
        <color indexed="63"/>
        <rFont val="Arial Unicode MS"/>
        <family val="2"/>
        <charset val="204"/>
      </rPr>
      <t>анализ каждого этапа</t>
    </r>
    <r>
      <rPr>
        <sz val="12"/>
        <color indexed="63"/>
        <rFont val="Arial Unicode MS"/>
        <family val="2"/>
        <charset val="204"/>
      </rPr>
      <t xml:space="preserve"> вычисления</t>
    </r>
  </si>
  <si>
    <r>
      <t>Учтет </t>
    </r>
    <r>
      <rPr>
        <b/>
        <sz val="12"/>
        <color indexed="63"/>
        <rFont val="Arial Unicode MS"/>
        <family val="2"/>
        <charset val="204"/>
      </rPr>
      <t>дополнительные факторы</t>
    </r>
  </si>
  <si>
    <r>
      <t xml:space="preserve">Построит </t>
    </r>
    <r>
      <rPr>
        <b/>
        <sz val="12"/>
        <color indexed="63"/>
        <rFont val="Arial Unicode MS"/>
        <family val="2"/>
        <charset val="204"/>
      </rPr>
      <t>модели по заданным</t>
    </r>
    <r>
      <rPr>
        <sz val="12"/>
        <color indexed="63"/>
        <rFont val="Arial Unicode MS"/>
        <family val="2"/>
        <charset val="204"/>
      </rPr>
      <t xml:space="preserve"> вами </t>
    </r>
    <r>
      <rPr>
        <b/>
        <sz val="12"/>
        <color indexed="63"/>
        <rFont val="Arial Unicode MS"/>
        <family val="2"/>
        <charset val="204"/>
      </rPr>
      <t>формулам</t>
    </r>
  </si>
  <si>
    <t>Регистрируйтесь на сайте и скачивайте программу для прогнозирования! - Novo Forecast</t>
  </si>
  <si>
    <t>Цифровая система №1 в России для интегрированного бизнес-планирования и планирования цепей поставок</t>
  </si>
  <si>
    <r>
      <t xml:space="preserve">Вместо разрозненных Excel-таблиц и устаревших решений — </t>
    </r>
    <r>
      <rPr>
        <sz val="16"/>
        <rFont val="Bahnschrift Light"/>
        <family val="2"/>
        <charset val="204"/>
      </rPr>
      <t>единая цифровая среда для всех подразделений. От прогноза спроса и управлению прибыльностью контракта до закупки сырья и материалов. Все модули работают бесшовно, обмениваются данными и обеспечивают сквозное, ежедневное перепланирование на всех горизонтах и уровнях для выполнения бизнес целей и задач.</t>
    </r>
  </si>
  <si>
    <r>
      <t xml:space="preserve">  · </t>
    </r>
    <r>
      <rPr>
        <b/>
        <sz val="14"/>
        <rFont val="Bahnschrift Light"/>
        <family val="2"/>
        <charset val="204"/>
      </rPr>
      <t>DFM</t>
    </r>
    <r>
      <rPr>
        <sz val="14"/>
        <rFont val="Bahnschrift Light"/>
        <family val="2"/>
        <charset val="204"/>
      </rPr>
      <t>- Точность прогноза ↑ на 20–30% выше, на 5-20% выше рынка -</t>
    </r>
    <r>
      <rPr>
        <sz val="14"/>
        <color indexed="56"/>
        <rFont val="Bahnschrift Light"/>
        <family val="2"/>
        <charset val="204"/>
      </rPr>
      <t xml:space="preserve"> </t>
    </r>
    <r>
      <rPr>
        <b/>
        <sz val="14"/>
        <color indexed="56"/>
        <rFont val="Bahnschrift Light"/>
        <family val="2"/>
        <charset val="204"/>
      </rPr>
      <t>ГАРАНТИЯ РЕЗУЛЬТАТА!!!</t>
    </r>
  </si>
  <si>
    <r>
      <t xml:space="preserve">  ·</t>
    </r>
    <r>
      <rPr>
        <b/>
        <sz val="14"/>
        <rFont val="Bahnschrift Light"/>
        <family val="2"/>
        <charset val="204"/>
      </rPr>
      <t xml:space="preserve"> CP</t>
    </r>
    <r>
      <rPr>
        <sz val="14"/>
        <rFont val="Bahnschrift Light"/>
        <family val="2"/>
        <charset val="204"/>
      </rPr>
      <t xml:space="preserve"> - Совметное планирование - скорость согласовнаия часы вместо недель - оценка рисков и прозрачность процессов</t>
    </r>
  </si>
  <si>
    <r>
      <t xml:space="preserve">  ·</t>
    </r>
    <r>
      <rPr>
        <b/>
        <sz val="14"/>
        <rFont val="Bahnschrift Light"/>
        <family val="2"/>
        <charset val="204"/>
      </rPr>
      <t xml:space="preserve"> S&amp;OP</t>
    </r>
    <r>
      <rPr>
        <sz val="14"/>
        <rFont val="Bahnschrift Light"/>
        <family val="2"/>
        <charset val="204"/>
      </rPr>
      <t xml:space="preserve"> - Учет ограничений и согласование планов  — дни вместо недель</t>
    </r>
  </si>
  <si>
    <r>
      <t xml:space="preserve">  · </t>
    </r>
    <r>
      <rPr>
        <b/>
        <sz val="14"/>
        <rFont val="Bahnschrift Light"/>
        <family val="2"/>
        <charset val="204"/>
      </rPr>
      <t>S&amp;OE</t>
    </r>
    <r>
      <rPr>
        <sz val="14"/>
        <rFont val="Bahnschrift Light"/>
        <family val="2"/>
        <charset val="204"/>
      </rPr>
      <t>- Реакция на изменения — ежедневная</t>
    </r>
  </si>
  <si>
    <r>
      <t xml:space="preserve">  ·</t>
    </r>
    <r>
      <rPr>
        <b/>
        <sz val="14"/>
        <rFont val="Bahnschrift Light"/>
        <family val="2"/>
        <charset val="204"/>
      </rPr>
      <t xml:space="preserve"> SCM</t>
    </r>
    <r>
      <rPr>
        <sz val="14"/>
        <rFont val="Bahnschrift Light"/>
        <family val="2"/>
        <charset val="204"/>
      </rPr>
      <t>- Сквозная цепочка поставок - Снижение неликвидов ↓ до 70% - Увеличение оборачиваемости рабочего капитала 10-20%</t>
    </r>
  </si>
  <si>
    <r>
      <t xml:space="preserve">  · </t>
    </r>
    <r>
      <rPr>
        <b/>
        <sz val="14"/>
        <rFont val="Bahnschrift Light"/>
        <family val="2"/>
        <charset val="204"/>
      </rPr>
      <t>PP</t>
    </r>
    <r>
      <rPr>
        <sz val="14"/>
        <rFont val="Bahnschrift Light"/>
        <family val="2"/>
        <charset val="204"/>
      </rPr>
      <t>- Сокращение списаний продукции ↓ до 100% - учет ограничений, выравнивание спроса</t>
    </r>
  </si>
  <si>
    <r>
      <t xml:space="preserve">  · </t>
    </r>
    <r>
      <rPr>
        <b/>
        <sz val="14"/>
        <rFont val="Bahnschrift Light"/>
        <family val="2"/>
        <charset val="204"/>
      </rPr>
      <t>TPM</t>
    </r>
    <r>
      <rPr>
        <sz val="14"/>
        <rFont val="Bahnschrift Light"/>
        <family val="2"/>
        <charset val="204"/>
      </rPr>
      <t>- Эффективность акций ↑ &gt;32%</t>
    </r>
  </si>
  <si>
    <r>
      <t xml:space="preserve">  · </t>
    </r>
    <r>
      <rPr>
        <b/>
        <sz val="14"/>
        <rFont val="Bahnschrift Light"/>
        <family val="2"/>
        <charset val="204"/>
      </rPr>
      <t>CD</t>
    </r>
    <r>
      <rPr>
        <sz val="14"/>
        <rFont val="Bahnschrift Light"/>
        <family val="2"/>
        <charset val="204"/>
      </rPr>
      <t>- Рост прибыли по контракту ↑ 5–30%</t>
    </r>
  </si>
  <si>
    <r>
      <t xml:space="preserve">  ·</t>
    </r>
    <r>
      <rPr>
        <b/>
        <sz val="14"/>
        <rFont val="Bahnschrift Light"/>
        <family val="2"/>
        <charset val="204"/>
      </rPr>
      <t xml:space="preserve"> P&amp;L</t>
    </r>
    <r>
      <rPr>
        <sz val="14"/>
        <rFont val="Bahnschrift Light"/>
        <family val="2"/>
        <charset val="204"/>
      </rPr>
      <t>- Прозрачность бюджета и контроль затрат</t>
    </r>
  </si>
  <si>
    <t xml:space="preserve">    Окупаемость 6 месяцев!!!</t>
  </si>
  <si>
    <t>ЗАПРОСИТЬ ДЕМО</t>
  </si>
  <si>
    <t xml:space="preserve">     novoforecast.com</t>
  </si>
  <si>
    <r>
      <rPr>
        <b/>
        <sz val="16"/>
        <rFont val="Bahnschrift Light"/>
        <family val="2"/>
        <charset val="204"/>
      </rPr>
      <t xml:space="preserve"> Novo Forecast Enterprise</t>
    </r>
    <r>
      <rPr>
        <sz val="16"/>
        <rFont val="Bahnschrift Light"/>
        <family val="2"/>
        <charset val="204"/>
      </rPr>
      <t xml:space="preserve"> – это цифровая платформа, объединяющая современные технологии для прогнозирования спроса, совместного планирования и управления цепями поставок. Система объединяет подготовку данных, аналитику, машинное обучение, инструменты совместной работы и оптимизацию, чтобы продажи, маркетинг, закупки, логистика и производство могли работать в едином контуре планирования на всех горизонтах планирования. Платформа помогает компаниям автоматически рассчитывать прогнозы, учитывать факторы спроса – промо, цены, новинки, тендеры, листинги, праздники, погоду - более 100 факторов – и синхронизировать планы между отделами, на разных горизонтах планирования и по всей цепочке поставок. </t>
    </r>
  </si>
  <si>
    <r>
      <rPr>
        <b/>
        <sz val="16"/>
        <rFont val="Bahnschrift Light"/>
        <family val="2"/>
        <charset val="204"/>
      </rPr>
      <t>Novo Forecast Enterprise</t>
    </r>
    <r>
      <rPr>
        <sz val="16"/>
        <rFont val="Bahnschrift Light"/>
        <family val="2"/>
        <charset val="204"/>
      </rPr>
      <t xml:space="preserve"> – это комплект технологий ML, web, BI, оптимизации, OLTP, OLAP, AI, горизонтального и вертикального масштабирования для проекта любого масштаба и сложности.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</si>
</sst>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[$р.-419]_-;\-* #,##0[$р.-419]_-;_-* &quot;-&quot;??[$р.-419]_-;_-@_-"/>
    <numFmt numFmtId="165" formatCode=";;;"/>
  </numFmts>
  <fonts count="35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b/>
      <sz val="12"/>
      <color indexed="63"/>
      <name val="Arial Unicode MS"/>
      <family val="2"/>
      <charset val="204"/>
    </font>
    <font>
      <sz val="12"/>
      <color indexed="63"/>
      <name val="Arial Unicode MS"/>
      <family val="2"/>
      <charset val="204"/>
    </font>
    <font>
      <sz val="10"/>
      <name val="Arial Cyr"/>
      <charset val="204"/>
    </font>
    <font>
      <b/>
      <sz val="16"/>
      <name val="Bahnschrift Light"/>
      <family val="2"/>
      <charset val="204"/>
    </font>
    <font>
      <sz val="16"/>
      <name val="Bahnschrift Light"/>
      <family val="2"/>
      <charset val="204"/>
    </font>
    <font>
      <sz val="14"/>
      <name val="Bahnschrift Light"/>
      <family val="2"/>
      <charset val="204"/>
    </font>
    <font>
      <b/>
      <sz val="14"/>
      <name val="Bahnschrift Light"/>
      <family val="2"/>
      <charset val="204"/>
    </font>
    <font>
      <sz val="14"/>
      <color indexed="56"/>
      <name val="Bahnschrift Light"/>
      <family val="2"/>
      <charset val="204"/>
    </font>
    <font>
      <b/>
      <sz val="14"/>
      <color indexed="56"/>
      <name val="Bahnschrift Light"/>
      <family val="2"/>
      <charset val="204"/>
    </font>
    <font>
      <u/>
      <sz val="14"/>
      <name val="Bahnschrift Light"/>
      <family val="2"/>
      <charset val="204"/>
    </font>
    <font>
      <sz val="10"/>
      <name val="Bahnschrift Light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5"/>
      <color theme="1" tint="0.249977111117893"/>
      <name val="Arial Unicode MS"/>
      <family val="2"/>
      <charset val="204"/>
    </font>
    <font>
      <u/>
      <sz val="11"/>
      <color theme="10"/>
      <name val="Calibri"/>
      <family val="2"/>
    </font>
    <font>
      <sz val="12"/>
      <color theme="1" tint="0.249977111117893"/>
      <name val="Arial Unicode MS"/>
      <family val="2"/>
      <charset val="204"/>
    </font>
    <font>
      <b/>
      <u/>
      <sz val="16"/>
      <color theme="0"/>
      <name val="Arial Unicode MS"/>
      <family val="2"/>
      <charset val="204"/>
    </font>
    <font>
      <sz val="8"/>
      <color rgb="FF0F1115"/>
      <name val="Segoe UI"/>
      <family val="2"/>
      <charset val="204"/>
    </font>
    <font>
      <u/>
      <sz val="10"/>
      <color theme="10"/>
      <name val="Arial Cyr"/>
      <charset val="204"/>
    </font>
    <font>
      <sz val="16"/>
      <color rgb="FF00B0F0"/>
      <name val="Bahnschrift Light"/>
      <family val="2"/>
      <charset val="204"/>
    </font>
    <font>
      <sz val="16"/>
      <color theme="1"/>
      <name val="Bahnschrift Light"/>
      <family val="2"/>
      <charset val="204"/>
    </font>
    <font>
      <sz val="14"/>
      <color theme="1"/>
      <name val="Bahnschrift Light"/>
      <family val="2"/>
      <charset val="204"/>
    </font>
    <font>
      <b/>
      <sz val="18"/>
      <color theme="0"/>
      <name val="Bahnschrift Light"/>
      <family val="2"/>
      <charset val="204"/>
    </font>
    <font>
      <sz val="12"/>
      <color rgb="FF00B0F0"/>
      <name val="Bahnschrift Light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ADE9F9"/>
        <bgColor indexed="64"/>
      </patternFill>
    </fill>
    <fill>
      <patternFill patternType="solid">
        <fgColor rgb="FFA2E6F8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3" fillId="2" borderId="0">
      <alignment horizontal="left"/>
    </xf>
    <xf numFmtId="0" fontId="3" fillId="3" borderId="0">
      <alignment horizontal="left"/>
    </xf>
    <xf numFmtId="0" fontId="4" fillId="4" borderId="0">
      <alignment horizontal="left"/>
    </xf>
    <xf numFmtId="0" fontId="3" fillId="5" borderId="0">
      <alignment horizontal="left"/>
    </xf>
    <xf numFmtId="0" fontId="3" fillId="6" borderId="0">
      <alignment horizontal="left"/>
    </xf>
    <xf numFmtId="0" fontId="5" fillId="7" borderId="0">
      <alignment horizontal="left"/>
    </xf>
    <xf numFmtId="165" fontId="3" fillId="0" borderId="0">
      <alignment horizontal="left"/>
    </xf>
    <xf numFmtId="165" fontId="6" fillId="0" borderId="0">
      <alignment horizontal="left"/>
    </xf>
    <xf numFmtId="0" fontId="3" fillId="6" borderId="0"/>
    <xf numFmtId="165" fontId="3" fillId="0" borderId="0"/>
    <xf numFmtId="165" fontId="6" fillId="0" borderId="0"/>
    <xf numFmtId="49" fontId="3" fillId="2" borderId="0">
      <alignment horizontal="left"/>
    </xf>
    <xf numFmtId="49" fontId="3" fillId="3" borderId="0">
      <alignment horizontal="left"/>
    </xf>
    <xf numFmtId="49" fontId="5" fillId="4" borderId="0">
      <alignment horizontal="left"/>
    </xf>
    <xf numFmtId="3" fontId="7" fillId="8" borderId="1"/>
    <xf numFmtId="0" fontId="3" fillId="5" borderId="0">
      <alignment horizontal="left"/>
    </xf>
    <xf numFmtId="49" fontId="3" fillId="5" borderId="0">
      <alignment horizontal="left"/>
    </xf>
    <xf numFmtId="49" fontId="3" fillId="6" borderId="0">
      <alignment horizontal="left"/>
    </xf>
    <xf numFmtId="49" fontId="5" fillId="7" borderId="0">
      <alignment horizontal="left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0" fillId="0" borderId="0"/>
    <xf numFmtId="0" fontId="11" fillId="0" borderId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9" borderId="2" xfId="0" applyFill="1" applyBorder="1" applyAlignment="1">
      <alignment horizontal="right"/>
    </xf>
    <xf numFmtId="0" fontId="0" fillId="9" borderId="2" xfId="0" applyFill="1" applyBorder="1"/>
    <xf numFmtId="164" fontId="0" fillId="0" borderId="2" xfId="0" applyNumberFormat="1" applyBorder="1"/>
    <xf numFmtId="0" fontId="0" fillId="0" borderId="0" xfId="0" applyFill="1" applyBorder="1"/>
    <xf numFmtId="0" fontId="21" fillId="0" borderId="0" xfId="20" applyAlignment="1" applyProtection="1"/>
    <xf numFmtId="0" fontId="0" fillId="10" borderId="0" xfId="0" applyFill="1" applyBorder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24" fillId="0" borderId="0" xfId="22" applyFont="1" applyAlignment="1" applyProtection="1">
      <alignment vertical="center" wrapText="1"/>
    </xf>
    <xf numFmtId="0" fontId="25" fillId="13" borderId="0" xfId="22" applyFont="1" applyFill="1" applyAlignment="1" applyProtection="1"/>
    <xf numFmtId="0" fontId="26" fillId="13" borderId="0" xfId="22" applyFont="1" applyFill="1" applyAlignment="1" applyProtection="1">
      <alignment horizontal="left" wrapText="1" indent="1"/>
    </xf>
    <xf numFmtId="0" fontId="26" fillId="0" borderId="0" xfId="0" applyFont="1"/>
    <xf numFmtId="0" fontId="27" fillId="11" borderId="0" xfId="22" applyFont="1" applyFill="1" applyAlignment="1" applyProtection="1">
      <alignment horizontal="center" vertical="center"/>
    </xf>
    <xf numFmtId="0" fontId="28" fillId="0" borderId="0" xfId="26" applyFont="1"/>
    <xf numFmtId="0" fontId="11" fillId="0" borderId="0" xfId="26"/>
    <xf numFmtId="0" fontId="30" fillId="0" borderId="0" xfId="23" applyFont="1" applyAlignment="1" applyProtection="1">
      <alignment horizontal="left" vertical="center" readingOrder="1"/>
    </xf>
    <xf numFmtId="0" fontId="30" fillId="0" borderId="0" xfId="23" applyFont="1" applyAlignment="1" applyProtection="1">
      <alignment horizontal="left"/>
    </xf>
    <xf numFmtId="0" fontId="12" fillId="0" borderId="0" xfId="23" applyFont="1" applyAlignment="1" applyProtection="1">
      <alignment horizontal="left" wrapText="1" readingOrder="1"/>
    </xf>
    <xf numFmtId="0" fontId="12" fillId="0" borderId="0" xfId="23" applyFont="1" applyAlignment="1" applyProtection="1">
      <alignment horizontal="left"/>
    </xf>
    <xf numFmtId="0" fontId="12" fillId="0" borderId="0" xfId="23" applyFont="1" applyAlignment="1" applyProtection="1">
      <alignment horizontal="left" vertical="top"/>
    </xf>
    <xf numFmtId="0" fontId="31" fillId="0" borderId="0" xfId="23" applyFont="1" applyAlignment="1" applyProtection="1">
      <alignment horizontal="left" wrapText="1" readingOrder="1"/>
    </xf>
    <xf numFmtId="0" fontId="31" fillId="0" borderId="0" xfId="23" applyFont="1" applyAlignment="1" applyProtection="1">
      <alignment horizontal="left"/>
    </xf>
    <xf numFmtId="0" fontId="14" fillId="16" borderId="0" xfId="23" applyFont="1" applyFill="1" applyAlignment="1" applyProtection="1">
      <alignment horizontal="left"/>
    </xf>
    <xf numFmtId="0" fontId="14" fillId="0" borderId="0" xfId="23" applyFont="1" applyAlignment="1" applyProtection="1"/>
    <xf numFmtId="0" fontId="32" fillId="0" borderId="0" xfId="23" applyFont="1" applyAlignment="1" applyProtection="1"/>
    <xf numFmtId="0" fontId="14" fillId="16" borderId="0" xfId="23" applyFont="1" applyFill="1" applyAlignment="1" applyProtection="1">
      <alignment horizontal="left" vertical="top"/>
    </xf>
    <xf numFmtId="0" fontId="32" fillId="0" borderId="0" xfId="23" applyFont="1" applyAlignment="1" applyProtection="1">
      <alignment vertical="top"/>
    </xf>
    <xf numFmtId="0" fontId="18" fillId="0" borderId="0" xfId="23" applyFont="1" applyAlignment="1" applyProtection="1"/>
    <xf numFmtId="0" fontId="33" fillId="11" borderId="0" xfId="23" applyFont="1" applyFill="1" applyAlignment="1" applyProtection="1">
      <alignment horizontal="center" vertical="center"/>
    </xf>
    <xf numFmtId="0" fontId="34" fillId="0" borderId="0" xfId="23" applyFont="1" applyAlignment="1" applyProtection="1"/>
    <xf numFmtId="0" fontId="13" fillId="0" borderId="0" xfId="26" applyFont="1" applyAlignment="1">
      <alignment vertical="top" wrapText="1"/>
    </xf>
    <xf numFmtId="0" fontId="13" fillId="17" borderId="0" xfId="26" applyFont="1" applyFill="1" applyAlignment="1">
      <alignment vertical="top" wrapText="1"/>
    </xf>
    <xf numFmtId="0" fontId="19" fillId="18" borderId="0" xfId="26" applyFont="1" applyFill="1" applyAlignment="1">
      <alignment vertical="top" wrapText="1"/>
    </xf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left"/>
    </xf>
  </cellXfs>
  <cellStyles count="28">
    <cellStyle name="___col1" xfId="1" xr:uid="{2D6ECBCC-2C55-49FA-B390-01106C4266DE}"/>
    <cellStyle name="___col2" xfId="2" xr:uid="{4C0563C1-889F-44DC-97BD-91CDFF2FD5C6}"/>
    <cellStyle name="___col3" xfId="3" xr:uid="{23D449BE-40E8-47AE-9A0D-FCFE7B559531}"/>
    <cellStyle name="___row1" xfId="4" xr:uid="{C9E2D09F-7067-4FC6-8FB1-528EC2A15CF2}"/>
    <cellStyle name="___row2" xfId="5" xr:uid="{58F96020-6003-4939-8D65-B8A655BB986D}"/>
    <cellStyle name="___row3" xfId="6" xr:uid="{08F31B19-CABE-49E2-A2E1-80B3D9A9C118}"/>
    <cellStyle name="__col2" xfId="7" xr:uid="{06155AE1-D52C-4D6F-8E81-94A996B8CC8E}"/>
    <cellStyle name="__col3" xfId="8" xr:uid="{6FF28F08-FB2C-4D12-AF94-1DCD2FAC42B6}"/>
    <cellStyle name="__page" xfId="9" xr:uid="{6C37E8F7-94C1-4ED0-B0DE-EFA2DB335FFE}"/>
    <cellStyle name="__row2" xfId="10" xr:uid="{0BA6DBD5-6035-4E0E-B017-133414290E26}"/>
    <cellStyle name="__row3" xfId="11" xr:uid="{AA56F58D-CA27-48CD-AF3F-1AB2B7F1CA07}"/>
    <cellStyle name="_col1" xfId="12" xr:uid="{04AC4EA1-1569-49E0-AF31-EE71232DE2F1}"/>
    <cellStyle name="_col2" xfId="13" xr:uid="{F1C67D30-0558-42A5-B0D4-59E90209AA9D}"/>
    <cellStyle name="_col3" xfId="14" xr:uid="{6F7D359B-AA21-49EC-814F-2BDE0963D69A}"/>
    <cellStyle name="_data" xfId="15" xr:uid="{87F90893-A566-44BE-A120-0A036FC3B8B8}"/>
    <cellStyle name="_page" xfId="16" xr:uid="{61D815E3-E18C-4183-985E-4366A92CE162}"/>
    <cellStyle name="_row1" xfId="17" xr:uid="{7445C59A-7801-431C-84E6-E1B784FF0E9D}"/>
    <cellStyle name="_row2" xfId="18" xr:uid="{28E9841A-64FB-43E5-808C-EFAD8E0AA2D8}"/>
    <cellStyle name="_row3" xfId="19" xr:uid="{659950CD-FE41-4416-8DAB-D352CAF14523}"/>
    <cellStyle name="Гиперссылка" xfId="20" builtinId="8"/>
    <cellStyle name="Гиперссылка 2" xfId="21" xr:uid="{5647A0D1-4D4E-475B-B164-F06AEFA068AE}"/>
    <cellStyle name="Гиперссылка 3" xfId="22" xr:uid="{466023B2-8501-4473-8EDC-E2BC08071269}"/>
    <cellStyle name="Гиперссылка 4" xfId="23" xr:uid="{A240CCCB-EF9D-4180-9CB2-83C487F01B11}"/>
    <cellStyle name="Обычный" xfId="0" builtinId="0"/>
    <cellStyle name="Обычный 2" xfId="24" xr:uid="{3C8FB89B-1CD1-4CA3-AA18-B4091BBCD72D}"/>
    <cellStyle name="Обычный 2 2" xfId="25" xr:uid="{3323E3E6-54D6-47BB-A1B0-D5965A9B5FFA}"/>
    <cellStyle name="Обычный 3" xfId="26" xr:uid="{805E6A8D-0CE9-4A0B-902C-4B749EFEC3BD}"/>
    <cellStyle name="Процентный 2" xfId="27" xr:uid="{0DC67FA3-C4D9-4B7D-882C-1AA452B1DD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rendline>
            <c:trendlineType val="linear"/>
            <c:dispRSqr val="0"/>
            <c:dispEq val="1"/>
            <c:trendlineLbl>
              <c:layout>
                <c:manualLayout>
                  <c:x val="0.30570221094348865"/>
                  <c:y val="-0.1496221405042385"/>
                </c:manualLayout>
              </c:layout>
              <c:numFmt formatCode="#,##0.00" sourceLinked="0"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</c:trendlineLbl>
          </c:trendline>
          <c:val>
            <c:numRef>
              <c:f>ForLine!$D$4:$D$28</c:f>
              <c:numCache>
                <c:formatCode>_-* #\ ##0[$р.-419]_-;\-* #\ ##0[$р.-419]_-;_-* "-"??[$р.-419]_-;_-@_-</c:formatCode>
                <c:ptCount val="25"/>
                <c:pt idx="0">
                  <c:v>6035006.1800000044</c:v>
                </c:pt>
                <c:pt idx="1">
                  <c:v>4587664.38</c:v>
                </c:pt>
                <c:pt idx="2">
                  <c:v>5701282.2600000016</c:v>
                </c:pt>
                <c:pt idx="3">
                  <c:v>6156081.2899999991</c:v>
                </c:pt>
                <c:pt idx="4">
                  <c:v>5133114.82</c:v>
                </c:pt>
                <c:pt idx="5">
                  <c:v>7029669.9999999963</c:v>
                </c:pt>
                <c:pt idx="6">
                  <c:v>5044553.75</c:v>
                </c:pt>
                <c:pt idx="7">
                  <c:v>4684256.1900000004</c:v>
                </c:pt>
                <c:pt idx="8">
                  <c:v>4242176.7300000004</c:v>
                </c:pt>
                <c:pt idx="9">
                  <c:v>4231562.3600000003</c:v>
                </c:pt>
                <c:pt idx="10">
                  <c:v>3294908.28</c:v>
                </c:pt>
                <c:pt idx="11">
                  <c:v>4601312.45</c:v>
                </c:pt>
                <c:pt idx="12">
                  <c:v>5484045.709999999</c:v>
                </c:pt>
                <c:pt idx="13">
                  <c:v>6276112.1299999999</c:v>
                </c:pt>
                <c:pt idx="14">
                  <c:v>8490681.2800000012</c:v>
                </c:pt>
                <c:pt idx="15">
                  <c:v>8247479.9500000002</c:v>
                </c:pt>
                <c:pt idx="16">
                  <c:v>7550823.169999999</c:v>
                </c:pt>
                <c:pt idx="17">
                  <c:v>9956454.0499999989</c:v>
                </c:pt>
                <c:pt idx="18">
                  <c:v>8556025.7300000004</c:v>
                </c:pt>
                <c:pt idx="19">
                  <c:v>6073835.7499999991</c:v>
                </c:pt>
                <c:pt idx="20">
                  <c:v>7580865.71</c:v>
                </c:pt>
                <c:pt idx="21">
                  <c:v>7648838.4699999997</c:v>
                </c:pt>
                <c:pt idx="22">
                  <c:v>6404327.4500000002</c:v>
                </c:pt>
                <c:pt idx="23">
                  <c:v>8681634.4299999997</c:v>
                </c:pt>
                <c:pt idx="24">
                  <c:v>7077236.4500000002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F2-4B49-8F0A-064C17E1E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6828047"/>
        <c:axId val="1"/>
      </c:lineChart>
      <c:catAx>
        <c:axId val="15868280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_-* #\ ##0[$р.-419]_-;\-* #\ ##0[$р.-419]_-;_-* &quot;-&quot;??[$р.-419]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586828047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581599042329345"/>
          <c:y val="0.41048301154136557"/>
          <c:w val="0.16729866981924713"/>
          <c:h val="0.1790697875094380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novoforecast.com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novoforecast.com/funktsionalnye-moduli-novo-forecast-entrerprise.html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novoforecast.com/novo-forecast-enterprise.html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882650</xdr:colOff>
      <xdr:row>0</xdr:row>
      <xdr:rowOff>82550</xdr:rowOff>
    </xdr:from>
    <xdr:to>
      <xdr:col>21</xdr:col>
      <xdr:colOff>476250</xdr:colOff>
      <xdr:row>12</xdr:row>
      <xdr:rowOff>177800</xdr:rowOff>
    </xdr:to>
    <xdr:graphicFrame macro="">
      <xdr:nvGraphicFramePr>
        <xdr:cNvPr id="1051" name="Диаграмма 16">
          <a:extLst>
            <a:ext uri="{FF2B5EF4-FFF2-40B4-BE49-F238E27FC236}">
              <a16:creationId xmlns:a16="http://schemas.microsoft.com/office/drawing/2014/main" id="{0E442917-A7C8-AAC9-6BFA-D94929A36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7550150</xdr:colOff>
      <xdr:row>0</xdr:row>
      <xdr:rowOff>298450</xdr:rowOff>
    </xdr:from>
    <xdr:to>
      <xdr:col>1</xdr:col>
      <xdr:colOff>88900</xdr:colOff>
      <xdr:row>10</xdr:row>
      <xdr:rowOff>114300</xdr:rowOff>
    </xdr:to>
    <xdr:pic>
      <xdr:nvPicPr>
        <xdr:cNvPr id="33794" name="Рисунок 1" descr="Рисунок1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D8C130-465C-0A5B-9DA9-511127AEB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0150" y="298450"/>
          <a:ext cx="2749550" cy="322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139700</xdr:rowOff>
    </xdr:from>
    <xdr:to>
      <xdr:col>0</xdr:col>
      <xdr:colOff>4800600</xdr:colOff>
      <xdr:row>1</xdr:row>
      <xdr:rowOff>63500</xdr:rowOff>
    </xdr:to>
    <xdr:pic>
      <xdr:nvPicPr>
        <xdr:cNvPr id="36865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1972BE-2EC0-04A7-7D64-EBFAC0770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39700"/>
          <a:ext cx="4737100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311150</xdr:rowOff>
    </xdr:from>
    <xdr:to>
      <xdr:col>1</xdr:col>
      <xdr:colOff>0</xdr:colOff>
      <xdr:row>52</xdr:row>
      <xdr:rowOff>38100</xdr:rowOff>
    </xdr:to>
    <xdr:pic>
      <xdr:nvPicPr>
        <xdr:cNvPr id="36866" name="Рисунок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C086D4-56ED-9851-D51F-20DE89AC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91700"/>
          <a:ext cx="11049000" cy="621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://www.4analytics.ru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ovoforecast.com/" TargetMode="External"/><Relationship Id="rId1" Type="http://schemas.openxmlformats.org/officeDocument/2006/relationships/hyperlink" Target="http://www.novoforecast.com/" TargetMode="External"/><Relationship Id="rId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novoforecast.com/funktsionalnye-moduli-novo-forecast-entrerprise.html" TargetMode="External"/><Relationship Id="rId13" Type="http://schemas.openxmlformats.org/officeDocument/2006/relationships/hyperlink" Target="https://novoforecast.com/funktsionalnye-moduli-novo-forecast-entrerprise.html" TargetMode="External"/><Relationship Id="rId3" Type="http://schemas.openxmlformats.org/officeDocument/2006/relationships/hyperlink" Target="https://novoforecast.com/" TargetMode="External"/><Relationship Id="rId7" Type="http://schemas.openxmlformats.org/officeDocument/2006/relationships/hyperlink" Target="https://novoforecast.com/funktsionalnye-moduli-novo-forecast-entrerprise.html" TargetMode="External"/><Relationship Id="rId12" Type="http://schemas.openxmlformats.org/officeDocument/2006/relationships/hyperlink" Target="https://novoforecast.com/funktsionalnye-moduli-novo-forecast-entrerprise.html" TargetMode="External"/><Relationship Id="rId17" Type="http://schemas.openxmlformats.org/officeDocument/2006/relationships/drawing" Target="../drawings/drawing3.xml"/><Relationship Id="rId2" Type="http://schemas.openxmlformats.org/officeDocument/2006/relationships/hyperlink" Target="https://novoforecast.com/" TargetMode="External"/><Relationship Id="rId16" Type="http://schemas.openxmlformats.org/officeDocument/2006/relationships/hyperlink" Target="https://novoforecast.com/novo-forecast/prezentatsiya-novo-forecast-enterprise.html" TargetMode="External"/><Relationship Id="rId1" Type="http://schemas.openxmlformats.org/officeDocument/2006/relationships/hyperlink" Target="https://novoforecast.com/" TargetMode="External"/><Relationship Id="rId6" Type="http://schemas.openxmlformats.org/officeDocument/2006/relationships/hyperlink" Target="https://novoforecast.com/" TargetMode="External"/><Relationship Id="rId11" Type="http://schemas.openxmlformats.org/officeDocument/2006/relationships/hyperlink" Target="https://novoforecast.com/funktsionalnye-moduli-novo-forecast-entrerprise.html" TargetMode="External"/><Relationship Id="rId5" Type="http://schemas.openxmlformats.org/officeDocument/2006/relationships/hyperlink" Target="https://novoforecast.com/novo-forecast/prezentatsiya-novo-forecast-enterprise.html" TargetMode="External"/><Relationship Id="rId15" Type="http://schemas.openxmlformats.org/officeDocument/2006/relationships/hyperlink" Target="https://novoforecast.com/novo-forecast-enterprise.html" TargetMode="External"/><Relationship Id="rId10" Type="http://schemas.openxmlformats.org/officeDocument/2006/relationships/hyperlink" Target="https://novoforecast.com/funktsionalnye-moduli-novo-forecast-entrerprise.html" TargetMode="External"/><Relationship Id="rId4" Type="http://schemas.openxmlformats.org/officeDocument/2006/relationships/hyperlink" Target="https://novoforecast.com/" TargetMode="External"/><Relationship Id="rId9" Type="http://schemas.openxmlformats.org/officeDocument/2006/relationships/hyperlink" Target="https://novoforecast.com/funktsionalnye-moduli-novo-forecast-entrerprise.html" TargetMode="External"/><Relationship Id="rId14" Type="http://schemas.openxmlformats.org/officeDocument/2006/relationships/hyperlink" Target="https://novoforecast.com/novo-forecast-enterpris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AA77-3703-44A8-8914-ADAA1CE5CE89}">
  <sheetPr codeName="Лист6"/>
  <dimension ref="B1:M39"/>
  <sheetViews>
    <sheetView zoomScale="89" zoomScaleNormal="89" workbookViewId="0">
      <selection activeCell="H9" sqref="H9"/>
    </sheetView>
  </sheetViews>
  <sheetFormatPr defaultRowHeight="14.5"/>
  <cols>
    <col min="1" max="1" width="0.7265625" customWidth="1"/>
    <col min="2" max="2" width="5.54296875" bestFit="1" customWidth="1"/>
    <col min="3" max="3" width="9.54296875" bestFit="1" customWidth="1"/>
    <col min="4" max="4" width="14.81640625" bestFit="1" customWidth="1"/>
    <col min="5" max="5" width="3.26953125" bestFit="1" customWidth="1"/>
    <col min="6" max="6" width="17.26953125" customWidth="1"/>
    <col min="7" max="7" width="3.1796875" bestFit="1" customWidth="1"/>
    <col min="8" max="9" width="12.81640625" bestFit="1" customWidth="1"/>
    <col min="10" max="10" width="13.453125" bestFit="1" customWidth="1"/>
    <col min="11" max="23" width="12.81640625" bestFit="1" customWidth="1"/>
  </cols>
  <sheetData>
    <row r="1" spans="2:13">
      <c r="F1" s="36" t="s">
        <v>22</v>
      </c>
      <c r="G1" s="36"/>
      <c r="H1" s="36"/>
      <c r="I1" s="37" t="s">
        <v>24</v>
      </c>
      <c r="J1" s="37"/>
      <c r="K1" s="9" t="s">
        <v>25</v>
      </c>
      <c r="L1" s="10" t="s">
        <v>26</v>
      </c>
      <c r="M1" s="8" t="s">
        <v>27</v>
      </c>
    </row>
    <row r="2" spans="2:13">
      <c r="B2" s="6" t="s">
        <v>21</v>
      </c>
      <c r="G2" t="s">
        <v>16</v>
      </c>
      <c r="H2">
        <v>135134.9</v>
      </c>
      <c r="I2">
        <f t="array" ref="I2:J2">LINEST(D4:D28,E4:E28,1,0)</f>
        <v>135134.90236153838</v>
      </c>
      <c r="J2">
        <v>4594044.2281000018</v>
      </c>
      <c r="K2" t="s">
        <v>19</v>
      </c>
      <c r="L2" t="s">
        <v>20</v>
      </c>
      <c r="M2" t="s">
        <v>28</v>
      </c>
    </row>
    <row r="3" spans="2:13">
      <c r="B3" t="s">
        <v>14</v>
      </c>
      <c r="C3" s="2" t="s">
        <v>12</v>
      </c>
      <c r="D3" s="1" t="s">
        <v>23</v>
      </c>
      <c r="E3" s="7" t="s">
        <v>17</v>
      </c>
      <c r="F3" s="5" t="s">
        <v>18</v>
      </c>
      <c r="G3" t="s">
        <v>15</v>
      </c>
      <c r="H3">
        <v>4594044.2300000004</v>
      </c>
      <c r="I3" t="s">
        <v>18</v>
      </c>
      <c r="K3" t="s">
        <v>18</v>
      </c>
      <c r="L3" t="s">
        <v>18</v>
      </c>
    </row>
    <row r="4" spans="2:13">
      <c r="B4">
        <v>2008</v>
      </c>
      <c r="C4" s="3" t="s">
        <v>0</v>
      </c>
      <c r="D4" s="4">
        <v>6035006.1800000044</v>
      </c>
      <c r="E4" s="8">
        <v>1</v>
      </c>
      <c r="F4">
        <f>$H$2*E4+$H$3</f>
        <v>4729179.1300000008</v>
      </c>
      <c r="I4">
        <f>E4*$I$2+$J$2</f>
        <v>4729179.1304615401</v>
      </c>
      <c r="K4">
        <f>TREND($D$4:$D$28,$E$4:$E$28,E4,1)</f>
        <v>4729179.1304615401</v>
      </c>
      <c r="L4">
        <f>FORECAST(E4,$D$4:$D$28,$E$4:$E$28)</f>
        <v>4729179.1304615382</v>
      </c>
      <c r="M4">
        <v>4729179.1304615382</v>
      </c>
    </row>
    <row r="5" spans="2:13">
      <c r="B5">
        <v>2008</v>
      </c>
      <c r="C5" s="3" t="s">
        <v>1</v>
      </c>
      <c r="D5" s="4">
        <v>4587664.38</v>
      </c>
      <c r="E5" s="8">
        <v>2</v>
      </c>
      <c r="F5">
        <f t="shared" ref="F5:F39" si="0">$H$2*E5+$H$3</f>
        <v>4864314.03</v>
      </c>
      <c r="I5">
        <f t="shared" ref="I5:I39" si="1">E5*$I$2+$J$2</f>
        <v>4864314.0328230783</v>
      </c>
      <c r="K5">
        <f t="shared" ref="K5:K39" si="2">TREND($D$4:$D$28,$E$4:$E$28,E5,1)</f>
        <v>4864314.0328230783</v>
      </c>
      <c r="L5">
        <f t="shared" ref="L5:L39" si="3">FORECAST(E5,$D$4:$D$28,$E$4:$E$28)</f>
        <v>4864314.0328230765</v>
      </c>
      <c r="M5">
        <v>4864314.0328230765</v>
      </c>
    </row>
    <row r="6" spans="2:13">
      <c r="B6">
        <v>2008</v>
      </c>
      <c r="C6" s="3" t="s">
        <v>2</v>
      </c>
      <c r="D6" s="4">
        <v>5701282.2600000016</v>
      </c>
      <c r="E6" s="8">
        <v>3</v>
      </c>
      <c r="F6">
        <f t="shared" si="0"/>
        <v>4999448.9300000006</v>
      </c>
      <c r="I6">
        <f t="shared" si="1"/>
        <v>4999448.9351846166</v>
      </c>
      <c r="K6">
        <f t="shared" si="2"/>
        <v>4999448.9351846166</v>
      </c>
      <c r="L6">
        <f t="shared" si="3"/>
        <v>4999448.9351846157</v>
      </c>
      <c r="M6">
        <v>4999448.9351846157</v>
      </c>
    </row>
    <row r="7" spans="2:13">
      <c r="B7">
        <v>2008</v>
      </c>
      <c r="C7" s="3" t="s">
        <v>3</v>
      </c>
      <c r="D7" s="4">
        <v>6156081.2899999991</v>
      </c>
      <c r="E7" s="8">
        <v>4</v>
      </c>
      <c r="F7">
        <f t="shared" si="0"/>
        <v>5134583.83</v>
      </c>
      <c r="I7">
        <f t="shared" si="1"/>
        <v>5134583.8375461549</v>
      </c>
      <c r="K7">
        <f t="shared" si="2"/>
        <v>5134583.8375461549</v>
      </c>
      <c r="L7">
        <f t="shared" si="3"/>
        <v>5134583.8375461539</v>
      </c>
      <c r="M7">
        <v>5134583.8375461539</v>
      </c>
    </row>
    <row r="8" spans="2:13">
      <c r="B8">
        <v>2008</v>
      </c>
      <c r="C8" s="3" t="s">
        <v>4</v>
      </c>
      <c r="D8" s="4">
        <v>5133114.82</v>
      </c>
      <c r="E8" s="8">
        <v>5</v>
      </c>
      <c r="F8">
        <f t="shared" si="0"/>
        <v>5269718.7300000004</v>
      </c>
      <c r="I8">
        <f t="shared" si="1"/>
        <v>5269718.739907694</v>
      </c>
      <c r="K8">
        <f t="shared" si="2"/>
        <v>5269718.739907694</v>
      </c>
      <c r="L8">
        <f t="shared" si="3"/>
        <v>5269718.7399076922</v>
      </c>
      <c r="M8">
        <v>5269718.7399076922</v>
      </c>
    </row>
    <row r="9" spans="2:13">
      <c r="B9">
        <v>2008</v>
      </c>
      <c r="C9" s="3" t="s">
        <v>5</v>
      </c>
      <c r="D9" s="4">
        <v>7029669.9999999963</v>
      </c>
      <c r="E9" s="8">
        <v>6</v>
      </c>
      <c r="F9">
        <f t="shared" si="0"/>
        <v>5404853.6300000008</v>
      </c>
      <c r="I9">
        <f t="shared" si="1"/>
        <v>5404853.6422692323</v>
      </c>
      <c r="K9">
        <f t="shared" si="2"/>
        <v>5404853.6422692323</v>
      </c>
      <c r="L9">
        <f t="shared" si="3"/>
        <v>5404853.6422692304</v>
      </c>
      <c r="M9">
        <v>5404853.6422692304</v>
      </c>
    </row>
    <row r="10" spans="2:13">
      <c r="B10">
        <v>2008</v>
      </c>
      <c r="C10" s="3" t="s">
        <v>6</v>
      </c>
      <c r="D10" s="4">
        <v>5044553.75</v>
      </c>
      <c r="E10" s="8">
        <v>7</v>
      </c>
      <c r="F10">
        <f t="shared" si="0"/>
        <v>5539988.5300000003</v>
      </c>
      <c r="I10">
        <f t="shared" si="1"/>
        <v>5539988.5446307706</v>
      </c>
      <c r="K10">
        <f t="shared" si="2"/>
        <v>5539988.5446307706</v>
      </c>
      <c r="L10">
        <f t="shared" si="3"/>
        <v>5539988.5446307687</v>
      </c>
      <c r="M10">
        <v>5539988.5446307687</v>
      </c>
    </row>
    <row r="11" spans="2:13">
      <c r="B11">
        <v>2008</v>
      </c>
      <c r="C11" s="3" t="s">
        <v>7</v>
      </c>
      <c r="D11" s="4">
        <v>4684256.1900000004</v>
      </c>
      <c r="E11" s="8">
        <v>8</v>
      </c>
      <c r="F11">
        <f t="shared" si="0"/>
        <v>5675123.4300000006</v>
      </c>
      <c r="I11">
        <f t="shared" si="1"/>
        <v>5675123.4469923088</v>
      </c>
      <c r="K11">
        <f t="shared" si="2"/>
        <v>5675123.4469923088</v>
      </c>
      <c r="L11">
        <f t="shared" si="3"/>
        <v>5675123.4469923079</v>
      </c>
      <c r="M11">
        <v>5675123.4469923079</v>
      </c>
    </row>
    <row r="12" spans="2:13">
      <c r="B12">
        <v>2008</v>
      </c>
      <c r="C12" s="3" t="s">
        <v>8</v>
      </c>
      <c r="D12" s="4">
        <v>4242176.7300000004</v>
      </c>
      <c r="E12" s="8">
        <v>9</v>
      </c>
      <c r="F12">
        <f t="shared" si="0"/>
        <v>5810258.3300000001</v>
      </c>
      <c r="I12">
        <f t="shared" si="1"/>
        <v>5810258.3493538471</v>
      </c>
      <c r="K12">
        <f t="shared" si="2"/>
        <v>5810258.3493538471</v>
      </c>
      <c r="L12">
        <f t="shared" si="3"/>
        <v>5810258.3493538462</v>
      </c>
      <c r="M12">
        <v>5810258.3493538462</v>
      </c>
    </row>
    <row r="13" spans="2:13">
      <c r="B13">
        <v>2008</v>
      </c>
      <c r="C13" s="3" t="s">
        <v>9</v>
      </c>
      <c r="D13" s="4">
        <v>4231562.3600000003</v>
      </c>
      <c r="E13" s="8">
        <v>10</v>
      </c>
      <c r="F13">
        <f t="shared" si="0"/>
        <v>5945393.2300000004</v>
      </c>
      <c r="I13">
        <f t="shared" si="1"/>
        <v>5945393.2517153854</v>
      </c>
      <c r="K13">
        <f t="shared" si="2"/>
        <v>5945393.2517153854</v>
      </c>
      <c r="L13">
        <f t="shared" si="3"/>
        <v>5945393.2517153844</v>
      </c>
      <c r="M13">
        <v>5945393.2517153844</v>
      </c>
    </row>
    <row r="14" spans="2:13">
      <c r="B14">
        <v>2008</v>
      </c>
      <c r="C14" s="3" t="s">
        <v>10</v>
      </c>
      <c r="D14" s="4">
        <v>3294908.28</v>
      </c>
      <c r="E14" s="8">
        <v>11</v>
      </c>
      <c r="F14">
        <f t="shared" si="0"/>
        <v>6080528.1300000008</v>
      </c>
      <c r="I14">
        <f t="shared" si="1"/>
        <v>6080528.1540769245</v>
      </c>
      <c r="K14">
        <f t="shared" si="2"/>
        <v>6080528.1540769245</v>
      </c>
      <c r="L14">
        <f t="shared" si="3"/>
        <v>6080528.1540769227</v>
      </c>
      <c r="M14">
        <v>6080528.1540769227</v>
      </c>
    </row>
    <row r="15" spans="2:13">
      <c r="B15">
        <v>2008</v>
      </c>
      <c r="C15" s="3" t="s">
        <v>11</v>
      </c>
      <c r="D15" s="4">
        <v>4601312.45</v>
      </c>
      <c r="E15" s="8">
        <v>12</v>
      </c>
      <c r="F15">
        <f t="shared" si="0"/>
        <v>6215663.0300000003</v>
      </c>
      <c r="I15">
        <f t="shared" si="1"/>
        <v>6215663.0564384628</v>
      </c>
      <c r="K15">
        <f t="shared" si="2"/>
        <v>6215663.0564384628</v>
      </c>
      <c r="L15">
        <f t="shared" si="3"/>
        <v>6215663.0564384609</v>
      </c>
      <c r="M15">
        <v>6215663.0564384609</v>
      </c>
    </row>
    <row r="16" spans="2:13">
      <c r="B16">
        <v>2009</v>
      </c>
      <c r="C16" s="3" t="s">
        <v>0</v>
      </c>
      <c r="D16" s="4">
        <v>5484045.709999999</v>
      </c>
      <c r="E16" s="8">
        <v>13</v>
      </c>
      <c r="F16">
        <f t="shared" si="0"/>
        <v>6350797.9300000006</v>
      </c>
      <c r="I16">
        <f t="shared" si="1"/>
        <v>6350797.9588000011</v>
      </c>
      <c r="K16">
        <f t="shared" si="2"/>
        <v>6350797.9588000011</v>
      </c>
      <c r="L16">
        <f t="shared" si="3"/>
        <v>6350797.9587999992</v>
      </c>
      <c r="M16">
        <v>6350797.9587999992</v>
      </c>
    </row>
    <row r="17" spans="2:13">
      <c r="B17">
        <v>2009</v>
      </c>
      <c r="C17" s="3" t="s">
        <v>1</v>
      </c>
      <c r="D17" s="4">
        <v>6276112.1299999999</v>
      </c>
      <c r="E17" s="8">
        <v>14</v>
      </c>
      <c r="F17">
        <f t="shared" si="0"/>
        <v>6485932.8300000001</v>
      </c>
      <c r="I17">
        <f t="shared" si="1"/>
        <v>6485932.8611615393</v>
      </c>
      <c r="K17">
        <f t="shared" si="2"/>
        <v>6485932.8611615393</v>
      </c>
      <c r="L17">
        <f t="shared" si="3"/>
        <v>6485932.8611615375</v>
      </c>
      <c r="M17">
        <v>6485932.8611615375</v>
      </c>
    </row>
    <row r="18" spans="2:13">
      <c r="B18">
        <v>2009</v>
      </c>
      <c r="C18" s="3" t="s">
        <v>2</v>
      </c>
      <c r="D18" s="4">
        <v>8490681.2800000012</v>
      </c>
      <c r="E18" s="8">
        <v>15</v>
      </c>
      <c r="F18">
        <f t="shared" si="0"/>
        <v>6621067.7300000004</v>
      </c>
      <c r="I18">
        <f t="shared" si="1"/>
        <v>6621067.7635230776</v>
      </c>
      <c r="K18">
        <f t="shared" si="2"/>
        <v>6621067.7635230776</v>
      </c>
      <c r="L18">
        <f t="shared" si="3"/>
        <v>6621067.7635230767</v>
      </c>
      <c r="M18">
        <v>6621067.7635230767</v>
      </c>
    </row>
    <row r="19" spans="2:13">
      <c r="B19">
        <v>2009</v>
      </c>
      <c r="C19" s="3" t="s">
        <v>3</v>
      </c>
      <c r="D19" s="4">
        <v>8247479.9500000002</v>
      </c>
      <c r="E19" s="8">
        <v>16</v>
      </c>
      <c r="F19">
        <f t="shared" si="0"/>
        <v>6756202.6300000008</v>
      </c>
      <c r="I19">
        <f t="shared" si="1"/>
        <v>6756202.6658846159</v>
      </c>
      <c r="K19">
        <f t="shared" si="2"/>
        <v>6756202.6658846159</v>
      </c>
      <c r="L19">
        <f t="shared" si="3"/>
        <v>6756202.6658846149</v>
      </c>
      <c r="M19">
        <v>6756202.6658846149</v>
      </c>
    </row>
    <row r="20" spans="2:13">
      <c r="B20">
        <v>2009</v>
      </c>
      <c r="C20" s="3" t="s">
        <v>4</v>
      </c>
      <c r="D20" s="4">
        <v>7550823.169999999</v>
      </c>
      <c r="E20" s="8">
        <v>17</v>
      </c>
      <c r="F20">
        <f t="shared" si="0"/>
        <v>6891337.5300000003</v>
      </c>
      <c r="I20">
        <f t="shared" si="1"/>
        <v>6891337.5682461541</v>
      </c>
      <c r="K20">
        <f t="shared" si="2"/>
        <v>6891337.5682461541</v>
      </c>
      <c r="L20">
        <f t="shared" si="3"/>
        <v>6891337.5682461532</v>
      </c>
      <c r="M20">
        <v>6891337.5682461532</v>
      </c>
    </row>
    <row r="21" spans="2:13">
      <c r="B21">
        <v>2009</v>
      </c>
      <c r="C21" s="3" t="s">
        <v>5</v>
      </c>
      <c r="D21" s="4">
        <v>9956454.0499999989</v>
      </c>
      <c r="E21" s="8">
        <v>18</v>
      </c>
      <c r="F21">
        <f t="shared" si="0"/>
        <v>7026472.4299999997</v>
      </c>
      <c r="I21">
        <f t="shared" si="1"/>
        <v>7026472.4706076924</v>
      </c>
      <c r="K21">
        <f t="shared" si="2"/>
        <v>7026472.4706076924</v>
      </c>
      <c r="L21">
        <f t="shared" si="3"/>
        <v>7026472.4706076924</v>
      </c>
      <c r="M21">
        <v>7026472.4706076924</v>
      </c>
    </row>
    <row r="22" spans="2:13">
      <c r="B22">
        <v>2009</v>
      </c>
      <c r="C22" s="3" t="s">
        <v>6</v>
      </c>
      <c r="D22" s="4">
        <v>8556025.7300000004</v>
      </c>
      <c r="E22" s="8">
        <v>19</v>
      </c>
      <c r="F22">
        <f t="shared" si="0"/>
        <v>7161607.3300000001</v>
      </c>
      <c r="I22">
        <f t="shared" si="1"/>
        <v>7161607.3729692306</v>
      </c>
      <c r="K22">
        <f t="shared" si="2"/>
        <v>7161607.3729692306</v>
      </c>
      <c r="L22">
        <f t="shared" si="3"/>
        <v>7161607.3729692306</v>
      </c>
      <c r="M22">
        <v>7161607.3729692306</v>
      </c>
    </row>
    <row r="23" spans="2:13">
      <c r="B23">
        <v>2009</v>
      </c>
      <c r="C23" s="3" t="s">
        <v>7</v>
      </c>
      <c r="D23" s="4">
        <v>6073835.7499999991</v>
      </c>
      <c r="E23" s="8">
        <v>20</v>
      </c>
      <c r="F23">
        <f t="shared" si="0"/>
        <v>7296742.2300000004</v>
      </c>
      <c r="I23">
        <f t="shared" si="1"/>
        <v>7296742.2753307689</v>
      </c>
      <c r="K23">
        <f t="shared" si="2"/>
        <v>7296742.2753307689</v>
      </c>
      <c r="L23">
        <f t="shared" si="3"/>
        <v>7296742.2753307689</v>
      </c>
      <c r="M23">
        <v>7296742.2753307689</v>
      </c>
    </row>
    <row r="24" spans="2:13">
      <c r="B24">
        <v>2009</v>
      </c>
      <c r="C24" s="3" t="s">
        <v>8</v>
      </c>
      <c r="D24" s="4">
        <v>7580865.71</v>
      </c>
      <c r="E24" s="8">
        <v>21</v>
      </c>
      <c r="F24">
        <f t="shared" si="0"/>
        <v>7431877.1300000008</v>
      </c>
      <c r="I24">
        <f t="shared" si="1"/>
        <v>7431877.1776923072</v>
      </c>
      <c r="K24">
        <f t="shared" si="2"/>
        <v>7431877.1776923072</v>
      </c>
      <c r="L24">
        <f t="shared" si="3"/>
        <v>7431877.1776923072</v>
      </c>
      <c r="M24">
        <v>7431877.1776923072</v>
      </c>
    </row>
    <row r="25" spans="2:13">
      <c r="B25">
        <v>2009</v>
      </c>
      <c r="C25" s="3" t="s">
        <v>9</v>
      </c>
      <c r="D25" s="4">
        <v>7648838.4699999997</v>
      </c>
      <c r="E25" s="8">
        <v>22</v>
      </c>
      <c r="F25">
        <f t="shared" si="0"/>
        <v>7567012.0300000003</v>
      </c>
      <c r="I25">
        <f t="shared" si="1"/>
        <v>7567012.0800538464</v>
      </c>
      <c r="K25">
        <f t="shared" si="2"/>
        <v>7567012.0800538464</v>
      </c>
      <c r="L25">
        <f t="shared" si="3"/>
        <v>7567012.0800538454</v>
      </c>
      <c r="M25">
        <v>7567012.0800538454</v>
      </c>
    </row>
    <row r="26" spans="2:13">
      <c r="B26">
        <v>2009</v>
      </c>
      <c r="C26" s="3" t="s">
        <v>10</v>
      </c>
      <c r="D26" s="4">
        <v>6404327.4500000002</v>
      </c>
      <c r="E26" s="8">
        <v>23</v>
      </c>
      <c r="F26">
        <f t="shared" si="0"/>
        <v>7702146.9299999997</v>
      </c>
      <c r="I26">
        <f t="shared" si="1"/>
        <v>7702146.9824153846</v>
      </c>
      <c r="K26">
        <f t="shared" si="2"/>
        <v>7702146.9824153846</v>
      </c>
      <c r="L26">
        <f t="shared" si="3"/>
        <v>7702146.9824153837</v>
      </c>
      <c r="M26">
        <v>7702146.9824153837</v>
      </c>
    </row>
    <row r="27" spans="2:13">
      <c r="B27">
        <v>2009</v>
      </c>
      <c r="C27" s="3" t="s">
        <v>11</v>
      </c>
      <c r="D27" s="4">
        <v>8681634.4299999997</v>
      </c>
      <c r="E27" s="8">
        <v>24</v>
      </c>
      <c r="F27">
        <f t="shared" si="0"/>
        <v>7837281.8300000001</v>
      </c>
      <c r="I27">
        <f t="shared" si="1"/>
        <v>7837281.8847769229</v>
      </c>
      <c r="K27">
        <f t="shared" si="2"/>
        <v>7837281.8847769229</v>
      </c>
      <c r="L27">
        <f t="shared" si="3"/>
        <v>7837281.8847769219</v>
      </c>
      <c r="M27">
        <v>7837281.8847769219</v>
      </c>
    </row>
    <row r="28" spans="2:13">
      <c r="B28">
        <v>2010</v>
      </c>
      <c r="C28" s="3" t="s">
        <v>0</v>
      </c>
      <c r="D28" s="4">
        <v>7077236.4500000002</v>
      </c>
      <c r="E28" s="8">
        <v>25</v>
      </c>
      <c r="F28">
        <f t="shared" si="0"/>
        <v>7972416.7300000004</v>
      </c>
      <c r="I28">
        <f t="shared" si="1"/>
        <v>7972416.7871384611</v>
      </c>
      <c r="K28">
        <f t="shared" si="2"/>
        <v>7972416.7871384611</v>
      </c>
      <c r="L28">
        <f t="shared" si="3"/>
        <v>7972416.7871384602</v>
      </c>
      <c r="M28">
        <v>7972416.7871384602</v>
      </c>
    </row>
    <row r="29" spans="2:13">
      <c r="E29" s="8">
        <v>26</v>
      </c>
      <c r="F29">
        <f t="shared" si="0"/>
        <v>8107551.6300000008</v>
      </c>
      <c r="I29">
        <f t="shared" si="1"/>
        <v>8107551.6894999994</v>
      </c>
      <c r="K29">
        <f>TREND($D$4:$D$28,$E$4:$E$28,E29,1)</f>
        <v>8107551.6894999994</v>
      </c>
      <c r="L29">
        <f t="shared" si="3"/>
        <v>8107551.6894999994</v>
      </c>
      <c r="M29">
        <v>8107551.6894999994</v>
      </c>
    </row>
    <row r="30" spans="2:13">
      <c r="E30" s="8">
        <v>27</v>
      </c>
      <c r="F30">
        <f t="shared" si="0"/>
        <v>8242686.5300000003</v>
      </c>
      <c r="I30">
        <f t="shared" si="1"/>
        <v>8242686.5918615386</v>
      </c>
      <c r="K30">
        <f>TREND($D$4:$D$28,$E$4:$E$28,E30,1)</f>
        <v>8242686.5918615386</v>
      </c>
      <c r="L30">
        <f t="shared" si="3"/>
        <v>8242686.5918615377</v>
      </c>
      <c r="M30">
        <v>8242686.5918615377</v>
      </c>
    </row>
    <row r="31" spans="2:13">
      <c r="E31" s="8">
        <v>28</v>
      </c>
      <c r="F31">
        <f t="shared" si="0"/>
        <v>8377821.4299999997</v>
      </c>
      <c r="I31">
        <f t="shared" si="1"/>
        <v>8377821.4942230769</v>
      </c>
      <c r="K31">
        <f t="shared" si="2"/>
        <v>8377821.4942230769</v>
      </c>
      <c r="L31">
        <f t="shared" si="3"/>
        <v>8377821.4942230759</v>
      </c>
      <c r="M31">
        <v>8377821.4942230759</v>
      </c>
    </row>
    <row r="32" spans="2:13">
      <c r="E32" s="8">
        <v>29</v>
      </c>
      <c r="F32">
        <f t="shared" si="0"/>
        <v>8512956.3300000001</v>
      </c>
      <c r="I32">
        <f t="shared" si="1"/>
        <v>8512956.3965846151</v>
      </c>
      <c r="K32">
        <f t="shared" si="2"/>
        <v>8512956.3965846151</v>
      </c>
      <c r="L32">
        <f t="shared" si="3"/>
        <v>8512956.3965846151</v>
      </c>
      <c r="M32">
        <v>8512956.3965846151</v>
      </c>
    </row>
    <row r="33" spans="5:13">
      <c r="E33" s="8">
        <v>30</v>
      </c>
      <c r="F33">
        <f t="shared" si="0"/>
        <v>8648091.2300000004</v>
      </c>
      <c r="I33">
        <f t="shared" si="1"/>
        <v>8648091.2989461534</v>
      </c>
      <c r="K33">
        <f t="shared" si="2"/>
        <v>8648091.2989461534</v>
      </c>
      <c r="L33">
        <f t="shared" si="3"/>
        <v>8648091.2989461534</v>
      </c>
      <c r="M33">
        <v>8648091.2989461534</v>
      </c>
    </row>
    <row r="34" spans="5:13">
      <c r="E34" s="8">
        <v>31</v>
      </c>
      <c r="F34">
        <f t="shared" si="0"/>
        <v>8783226.1300000008</v>
      </c>
      <c r="I34">
        <f t="shared" si="1"/>
        <v>8783226.2013076916</v>
      </c>
      <c r="K34">
        <f t="shared" si="2"/>
        <v>8783226.2013076916</v>
      </c>
      <c r="L34">
        <f t="shared" si="3"/>
        <v>8783226.2013076916</v>
      </c>
      <c r="M34">
        <v>8783226.2013076916</v>
      </c>
    </row>
    <row r="35" spans="5:13">
      <c r="E35" s="8">
        <v>32</v>
      </c>
      <c r="F35">
        <f t="shared" si="0"/>
        <v>8918361.0300000012</v>
      </c>
      <c r="I35">
        <f t="shared" si="1"/>
        <v>8918361.1036692299</v>
      </c>
      <c r="K35">
        <f t="shared" si="2"/>
        <v>8918361.1036692299</v>
      </c>
      <c r="L35">
        <f t="shared" si="3"/>
        <v>8918361.1036692299</v>
      </c>
      <c r="M35">
        <v>8918361.1036692299</v>
      </c>
    </row>
    <row r="36" spans="5:13">
      <c r="E36" s="8">
        <v>33</v>
      </c>
      <c r="F36">
        <f t="shared" si="0"/>
        <v>9053495.9299999997</v>
      </c>
      <c r="I36">
        <f t="shared" si="1"/>
        <v>9053496.0060307682</v>
      </c>
      <c r="K36">
        <f t="shared" si="2"/>
        <v>9053496.0060307682</v>
      </c>
      <c r="L36">
        <f t="shared" si="3"/>
        <v>9053496.0060307682</v>
      </c>
      <c r="M36">
        <v>9053496.0060307682</v>
      </c>
    </row>
    <row r="37" spans="5:13">
      <c r="E37" s="8">
        <v>34</v>
      </c>
      <c r="F37">
        <f t="shared" si="0"/>
        <v>9188630.8300000001</v>
      </c>
      <c r="I37">
        <f t="shared" si="1"/>
        <v>9188630.9083923064</v>
      </c>
      <c r="K37">
        <f t="shared" si="2"/>
        <v>9188630.9083923064</v>
      </c>
      <c r="L37">
        <f t="shared" si="3"/>
        <v>9188630.9083923064</v>
      </c>
      <c r="M37">
        <v>9188630.9083923064</v>
      </c>
    </row>
    <row r="38" spans="5:13">
      <c r="E38" s="8">
        <v>35</v>
      </c>
      <c r="F38">
        <f t="shared" si="0"/>
        <v>9323765.7300000004</v>
      </c>
      <c r="I38">
        <f t="shared" si="1"/>
        <v>9323765.8107538447</v>
      </c>
      <c r="K38">
        <f t="shared" si="2"/>
        <v>9323765.8107538447</v>
      </c>
      <c r="L38">
        <f t="shared" si="3"/>
        <v>9323765.8107538447</v>
      </c>
      <c r="M38">
        <v>9323765.8107538447</v>
      </c>
    </row>
    <row r="39" spans="5:13">
      <c r="E39" s="8">
        <v>36</v>
      </c>
      <c r="F39">
        <f t="shared" si="0"/>
        <v>9458900.629999999</v>
      </c>
      <c r="I39">
        <f t="shared" si="1"/>
        <v>9458900.7131153829</v>
      </c>
      <c r="K39">
        <f t="shared" si="2"/>
        <v>9458900.7131153829</v>
      </c>
      <c r="L39">
        <f t="shared" si="3"/>
        <v>9458900.7131153829</v>
      </c>
      <c r="M39">
        <v>9458900.7131153829</v>
      </c>
    </row>
  </sheetData>
  <mergeCells count="2">
    <mergeCell ref="F1:H1"/>
    <mergeCell ref="I1:J1"/>
  </mergeCells>
  <hyperlinks>
    <hyperlink ref="B2" r:id="rId1" xr:uid="{762A5D92-4D42-44CD-920C-7D950E920B1E}"/>
  </hyperlinks>
  <pageMargins left="0.7" right="0.7" top="0.75" bottom="0.75" header="0.3" footer="0.3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9D815-7782-4634-B760-C1D5D8D55463}">
  <dimension ref="B1:AB9"/>
  <sheetViews>
    <sheetView topLeftCell="K1" workbookViewId="0">
      <selection activeCell="B3" sqref="B3:Z3"/>
    </sheetView>
  </sheetViews>
  <sheetFormatPr defaultRowHeight="14.5"/>
  <sheetData>
    <row r="1" spans="2:28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</row>
    <row r="2" spans="2:28">
      <c r="B2">
        <v>6035006.1800000044</v>
      </c>
      <c r="C2">
        <v>4587664.38</v>
      </c>
      <c r="D2">
        <v>5701282.2600000016</v>
      </c>
      <c r="E2">
        <v>6156081.2899999991</v>
      </c>
      <c r="F2">
        <v>5133114.82</v>
      </c>
      <c r="G2">
        <v>7029669.9999999963</v>
      </c>
      <c r="H2">
        <v>5044553.75</v>
      </c>
      <c r="I2">
        <v>4684256.1900000004</v>
      </c>
      <c r="J2">
        <v>4242176.7300000004</v>
      </c>
      <c r="K2">
        <v>4231562.3600000003</v>
      </c>
      <c r="L2">
        <v>3294908.28</v>
      </c>
      <c r="M2">
        <v>4601312.45</v>
      </c>
      <c r="N2">
        <v>5484045.709999999</v>
      </c>
      <c r="O2">
        <v>6276112.1299999999</v>
      </c>
      <c r="P2">
        <v>8490681.2800000012</v>
      </c>
      <c r="Q2">
        <v>8247479.9500000002</v>
      </c>
      <c r="R2">
        <v>7550823.169999999</v>
      </c>
      <c r="S2">
        <v>9956454.0499999989</v>
      </c>
      <c r="T2">
        <v>8556025.7300000004</v>
      </c>
      <c r="U2">
        <v>6073835.7499999991</v>
      </c>
      <c r="V2">
        <v>7580865.71</v>
      </c>
      <c r="W2">
        <v>7648838.4699999997</v>
      </c>
      <c r="X2">
        <v>6404327.4500000002</v>
      </c>
      <c r="Y2">
        <v>8681634.4299999997</v>
      </c>
      <c r="Z2">
        <v>7077236.4500000002</v>
      </c>
      <c r="AA2">
        <f t="array" ref="AA2:AB2">LINEST(B2:Z2,B1:Z1,TRUE,TRUE)</f>
        <v>135134.90236153838</v>
      </c>
      <c r="AB2">
        <v>4594044.2281000018</v>
      </c>
    </row>
    <row r="3" spans="2:28">
      <c r="B3">
        <v>4729179.1304615382</v>
      </c>
      <c r="C3">
        <v>4864314.0328230765</v>
      </c>
      <c r="D3">
        <v>4999448.9351846157</v>
      </c>
      <c r="E3">
        <v>5134583.8375461539</v>
      </c>
      <c r="F3">
        <v>5269718.7399076922</v>
      </c>
      <c r="G3">
        <v>5404853.6422692304</v>
      </c>
      <c r="H3">
        <v>5539988.5446307687</v>
      </c>
      <c r="I3">
        <v>5675123.4469923079</v>
      </c>
      <c r="J3">
        <v>5810258.3493538462</v>
      </c>
      <c r="K3">
        <v>5945393.2517153844</v>
      </c>
      <c r="L3">
        <v>6080528.1540769227</v>
      </c>
      <c r="M3">
        <v>6215663.0564384609</v>
      </c>
      <c r="N3">
        <v>6350797.9587999992</v>
      </c>
      <c r="O3">
        <v>6485932.8611615375</v>
      </c>
      <c r="P3">
        <v>6621067.7635230767</v>
      </c>
      <c r="Q3">
        <v>6756202.6658846149</v>
      </c>
      <c r="R3">
        <v>6891337.5682461532</v>
      </c>
      <c r="S3">
        <v>7026472.4706076924</v>
      </c>
      <c r="T3">
        <v>7161607.3729692306</v>
      </c>
      <c r="U3">
        <v>7296742.2753307689</v>
      </c>
      <c r="V3">
        <v>7431877.1776923072</v>
      </c>
      <c r="W3">
        <v>7567012.0800538454</v>
      </c>
      <c r="X3">
        <v>7702146.9824153837</v>
      </c>
      <c r="Y3">
        <v>7837281.8847769219</v>
      </c>
      <c r="Z3">
        <v>7972416.7871384602</v>
      </c>
    </row>
    <row r="4" spans="2:28">
      <c r="B4">
        <v>1.2761212915635585</v>
      </c>
      <c r="C4">
        <v>0.94312668734865401</v>
      </c>
      <c r="D4">
        <v>1.1403821368943474</v>
      </c>
      <c r="E4">
        <v>1.198944546388403</v>
      </c>
      <c r="F4">
        <v>0.97407756909810239</v>
      </c>
      <c r="G4">
        <v>1.3006217124962862</v>
      </c>
      <c r="H4">
        <v>0.91057115179219406</v>
      </c>
      <c r="I4">
        <v>0.8254016381762681</v>
      </c>
      <c r="J4">
        <v>0.73011843448781744</v>
      </c>
      <c r="K4">
        <v>0.71173800972359502</v>
      </c>
      <c r="L4">
        <v>0.5418786323340683</v>
      </c>
      <c r="M4">
        <v>0.74027700797483798</v>
      </c>
      <c r="N4">
        <v>0.86352073323337541</v>
      </c>
      <c r="O4">
        <v>0.96764987617772513</v>
      </c>
      <c r="P4">
        <v>1.2823734151728574</v>
      </c>
      <c r="Q4">
        <v>1.2207271388772241</v>
      </c>
      <c r="R4">
        <v>1.0956977647986101</v>
      </c>
      <c r="S4">
        <v>1.4169918250798901</v>
      </c>
      <c r="T4">
        <v>1.1947074566379976</v>
      </c>
      <c r="U4">
        <v>0.83240376606622934</v>
      </c>
      <c r="V4">
        <v>1.0200472274696493</v>
      </c>
      <c r="W4">
        <v>1.0108135667130549</v>
      </c>
      <c r="X4">
        <v>0.83149899172550079</v>
      </c>
      <c r="Y4">
        <v>1.1077353804082435</v>
      </c>
      <c r="Z4">
        <v>0.88771531129900105</v>
      </c>
    </row>
    <row r="7" spans="2:28">
      <c r="B7">
        <v>26</v>
      </c>
      <c r="C7">
        <v>27</v>
      </c>
      <c r="D7">
        <v>28</v>
      </c>
      <c r="E7">
        <v>29</v>
      </c>
      <c r="F7">
        <v>30</v>
      </c>
      <c r="G7">
        <v>31</v>
      </c>
      <c r="H7">
        <v>32</v>
      </c>
      <c r="I7">
        <v>33</v>
      </c>
      <c r="J7">
        <v>34</v>
      </c>
      <c r="K7">
        <v>35</v>
      </c>
      <c r="L7">
        <v>36</v>
      </c>
    </row>
    <row r="8" spans="2:28">
      <c r="B8">
        <v>8107551.6894999994</v>
      </c>
      <c r="C8">
        <v>8242686.5918615377</v>
      </c>
      <c r="D8">
        <v>8377821.4942230759</v>
      </c>
      <c r="E8">
        <v>8512956.3965846151</v>
      </c>
      <c r="F8">
        <v>8648091.2989461534</v>
      </c>
      <c r="G8">
        <v>8783226.2013076916</v>
      </c>
      <c r="H8">
        <v>8918361.1036692299</v>
      </c>
      <c r="I8">
        <v>9053496.0060307682</v>
      </c>
      <c r="J8">
        <v>9188630.9083923064</v>
      </c>
      <c r="K8">
        <v>9323765.8107538447</v>
      </c>
      <c r="L8">
        <v>9458900.7131153829</v>
      </c>
    </row>
    <row r="9" spans="2:28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CE638-F1E8-4DF5-B352-133401DA399E}">
  <sheetPr codeName="Лист5"/>
  <dimension ref="A1:AK2"/>
  <sheetViews>
    <sheetView topLeftCell="X1" workbookViewId="0">
      <selection activeCell="AK2" sqref="AA2:AK2"/>
    </sheetView>
  </sheetViews>
  <sheetFormatPr defaultRowHeight="14.5"/>
  <cols>
    <col min="1" max="1" width="35.26953125" bestFit="1" customWidth="1"/>
    <col min="2" max="26" width="12" bestFit="1" customWidth="1"/>
    <col min="27" max="27" width="11" bestFit="1" customWidth="1"/>
    <col min="28" max="41" width="12" bestFit="1" customWidth="1"/>
  </cols>
  <sheetData>
    <row r="1" spans="1:37">
      <c r="A1" s="2" t="s">
        <v>12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0</v>
      </c>
      <c r="O1" s="3" t="s">
        <v>1</v>
      </c>
      <c r="P1" s="3" t="s">
        <v>2</v>
      </c>
      <c r="Q1" s="3" t="s">
        <v>3</v>
      </c>
      <c r="R1" s="3" t="s">
        <v>4</v>
      </c>
      <c r="S1" s="3" t="s">
        <v>5</v>
      </c>
      <c r="T1" s="3" t="s">
        <v>6</v>
      </c>
      <c r="U1" s="3" t="s">
        <v>7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</row>
    <row r="2" spans="1:37">
      <c r="A2" s="1" t="s">
        <v>13</v>
      </c>
      <c r="B2" s="4">
        <v>6035006.1800000044</v>
      </c>
      <c r="C2" s="4">
        <v>4587664.38</v>
      </c>
      <c r="D2" s="4">
        <v>5701282.2600000016</v>
      </c>
      <c r="E2" s="4">
        <v>6156081.2899999991</v>
      </c>
      <c r="F2" s="4">
        <v>5133114.82</v>
      </c>
      <c r="G2" s="4">
        <v>7029669.9999999963</v>
      </c>
      <c r="H2" s="4">
        <v>5044553.75</v>
      </c>
      <c r="I2" s="4">
        <v>4684256.1900000004</v>
      </c>
      <c r="J2" s="4">
        <v>4242176.7300000004</v>
      </c>
      <c r="K2" s="4">
        <v>4231562.3600000003</v>
      </c>
      <c r="L2" s="4">
        <v>3294908.28</v>
      </c>
      <c r="M2" s="4">
        <v>4601312.45</v>
      </c>
      <c r="N2" s="4">
        <v>5484045.709999999</v>
      </c>
      <c r="O2" s="4">
        <v>6276112.1299999999</v>
      </c>
      <c r="P2" s="4">
        <v>8490681.2800000012</v>
      </c>
      <c r="Q2" s="4">
        <v>8247479.9500000002</v>
      </c>
      <c r="R2" s="4">
        <v>7550823.169999999</v>
      </c>
      <c r="S2" s="4">
        <v>9956454.0499999989</v>
      </c>
      <c r="T2" s="4">
        <v>8556025.7300000004</v>
      </c>
      <c r="U2" s="4">
        <v>6073835.7499999991</v>
      </c>
      <c r="V2" s="4">
        <v>7580865.71</v>
      </c>
      <c r="W2" s="4">
        <v>7648838.4699999997</v>
      </c>
      <c r="X2" s="4">
        <v>6404327.4500000002</v>
      </c>
      <c r="Y2" s="4">
        <v>8681634.4299999997</v>
      </c>
      <c r="Z2" s="4">
        <v>7077236.4500000002</v>
      </c>
      <c r="AA2">
        <v>8107551.6894999994</v>
      </c>
      <c r="AB2">
        <v>8242686.5918615377</v>
      </c>
      <c r="AC2">
        <v>8377821.4942230759</v>
      </c>
      <c r="AD2">
        <v>8512956.3965846151</v>
      </c>
      <c r="AE2">
        <v>8648091.2989461534</v>
      </c>
      <c r="AF2">
        <v>8783226.2013076916</v>
      </c>
      <c r="AG2">
        <v>8918361.1036692299</v>
      </c>
      <c r="AH2">
        <v>9053496.0060307682</v>
      </c>
      <c r="AI2">
        <v>9188630.9083923064</v>
      </c>
      <c r="AJ2">
        <v>9323765.8107538447</v>
      </c>
      <c r="AK2">
        <v>9458900.7131153829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D71AF-6C8E-4C10-9320-87619090B077}">
  <sheetPr codeName="Лист2">
    <tabColor rgb="FF00B0F0"/>
  </sheetPr>
  <dimension ref="A1:A12"/>
  <sheetViews>
    <sheetView zoomScale="90" zoomScaleNormal="90" workbookViewId="0">
      <selection activeCell="A14" sqref="A14"/>
    </sheetView>
  </sheetViews>
  <sheetFormatPr defaultRowHeight="14.5"/>
  <cols>
    <col min="1" max="1" width="146.1796875" customWidth="1"/>
  </cols>
  <sheetData>
    <row r="1" spans="1:1" ht="112.5" customHeight="1">
      <c r="A1" s="11" t="s">
        <v>29</v>
      </c>
    </row>
    <row r="2" spans="1:1" ht="32.25" customHeight="1">
      <c r="A2" s="12"/>
    </row>
    <row r="3" spans="1:1" s="14" customFormat="1" ht="15.5">
      <c r="A3" s="13" t="s">
        <v>30</v>
      </c>
    </row>
    <row r="4" spans="1:1" s="14" customFormat="1" ht="15.5">
      <c r="A4" s="13" t="s">
        <v>31</v>
      </c>
    </row>
    <row r="5" spans="1:1" s="14" customFormat="1" ht="15.5">
      <c r="A5" s="13" t="s">
        <v>32</v>
      </c>
    </row>
    <row r="6" spans="1:1" s="14" customFormat="1" ht="15.5">
      <c r="A6" s="13" t="s">
        <v>33</v>
      </c>
    </row>
    <row r="7" spans="1:1" s="14" customFormat="1" ht="15.5">
      <c r="A7" s="13" t="s">
        <v>34</v>
      </c>
    </row>
    <row r="8" spans="1:1" s="14" customFormat="1" ht="15.5">
      <c r="A8" s="13" t="s">
        <v>35</v>
      </c>
    </row>
    <row r="9" spans="1:1" s="14" customFormat="1" ht="15.5">
      <c r="A9" s="13" t="s">
        <v>36</v>
      </c>
    </row>
    <row r="10" spans="1:1" s="14" customFormat="1" ht="15.5">
      <c r="A10" s="13" t="s">
        <v>37</v>
      </c>
    </row>
    <row r="11" spans="1:1" ht="31.5" customHeight="1">
      <c r="A11" s="12"/>
    </row>
    <row r="12" spans="1:1" ht="57.75" customHeight="1">
      <c r="A12" s="15" t="s">
        <v>38</v>
      </c>
    </row>
  </sheetData>
  <hyperlinks>
    <hyperlink ref="A12" r:id="rId1" display="Регистрируйтесь на сайте и скачивайте программу для прогнозирования! - тестовый период 10 дней." xr:uid="{BA3787AE-83EC-443A-BDE1-0567C21BBB11}"/>
    <hyperlink ref="A1:A11" r:id="rId2" display="http://novoforecast.com/" xr:uid="{F3F6C458-238F-445D-9928-0C571E998F15}"/>
  </hyperlinks>
  <pageMargins left="0.7" right="0.7" top="0.75" bottom="0.75" header="0.3" footer="0.3"/>
  <pageSetup paperSize="9" orientation="portrait" verticalDpi="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9185-7255-4F55-8420-2E7D9B9E2402}">
  <sheetPr>
    <tabColor rgb="FF6DD9FF"/>
  </sheetPr>
  <dimension ref="A1:C54"/>
  <sheetViews>
    <sheetView showGridLines="0" tabSelected="1" topLeftCell="A32" zoomScale="70" zoomScaleNormal="70" workbookViewId="0">
      <selection activeCell="A52" sqref="A52:XFD52"/>
    </sheetView>
  </sheetViews>
  <sheetFormatPr defaultColWidth="8.81640625" defaultRowHeight="12.5"/>
  <cols>
    <col min="1" max="1" width="158.1796875" style="17" customWidth="1"/>
    <col min="2" max="16384" width="8.81640625" style="17"/>
  </cols>
  <sheetData>
    <row r="1" spans="1:3" ht="93.5" customHeight="1">
      <c r="A1" s="16"/>
    </row>
    <row r="2" spans="1:3" s="19" customFormat="1" ht="19.5" customHeight="1">
      <c r="A2" s="18" t="s">
        <v>39</v>
      </c>
    </row>
    <row r="3" spans="1:3" s="19" customFormat="1" ht="19.5" customHeight="1">
      <c r="A3" s="18"/>
    </row>
    <row r="4" spans="1:3" s="21" customFormat="1" ht="83.5" customHeight="1">
      <c r="A4" s="20" t="s">
        <v>40</v>
      </c>
      <c r="C4" s="22"/>
    </row>
    <row r="5" spans="1:3" s="24" customFormat="1" ht="27" customHeight="1">
      <c r="A5" s="23"/>
    </row>
    <row r="6" spans="1:3" s="26" customFormat="1" ht="20" customHeight="1">
      <c r="A6" s="25" t="s">
        <v>41</v>
      </c>
    </row>
    <row r="7" spans="1:3" s="27" customFormat="1" ht="20" customHeight="1">
      <c r="A7" s="25" t="s">
        <v>42</v>
      </c>
    </row>
    <row r="8" spans="1:3" s="27" customFormat="1" ht="17.5">
      <c r="A8" s="25" t="s">
        <v>43</v>
      </c>
    </row>
    <row r="9" spans="1:3" s="27" customFormat="1" ht="17.5">
      <c r="A9" s="25" t="s">
        <v>44</v>
      </c>
    </row>
    <row r="10" spans="1:3" s="27" customFormat="1" ht="17.5">
      <c r="A10" s="25" t="s">
        <v>45</v>
      </c>
    </row>
    <row r="11" spans="1:3" s="27" customFormat="1" ht="17.5">
      <c r="A11" s="25" t="s">
        <v>46</v>
      </c>
    </row>
    <row r="12" spans="1:3" s="27" customFormat="1" ht="17.5">
      <c r="A12" s="25" t="s">
        <v>47</v>
      </c>
    </row>
    <row r="13" spans="1:3" s="27" customFormat="1" ht="17.5">
      <c r="A13" s="25" t="s">
        <v>48</v>
      </c>
    </row>
    <row r="14" spans="1:3" s="29" customFormat="1" ht="19.5" customHeight="1">
      <c r="A14" s="28" t="s">
        <v>49</v>
      </c>
    </row>
    <row r="15" spans="1:3" ht="17.5">
      <c r="A15" s="26"/>
    </row>
    <row r="16" spans="1:3" ht="17.5">
      <c r="A16" s="26" t="s">
        <v>50</v>
      </c>
    </row>
    <row r="17" spans="1:1" ht="18.5" customHeight="1">
      <c r="A17" s="30"/>
    </row>
    <row r="18" spans="1:1" ht="22">
      <c r="A18" s="31" t="s">
        <v>51</v>
      </c>
    </row>
    <row r="19" spans="1:1" ht="24.5" customHeight="1">
      <c r="A19" s="32" t="s">
        <v>52</v>
      </c>
    </row>
    <row r="21" spans="1:1" s="33" customFormat="1" ht="181.5" customHeight="1">
      <c r="A21" s="33" t="s">
        <v>53</v>
      </c>
    </row>
    <row r="22" spans="1:1" s="35" customFormat="1" ht="45" customHeight="1">
      <c r="A22" s="34" t="s">
        <v>54</v>
      </c>
    </row>
    <row r="23" spans="1:1" ht="148" customHeight="1"/>
    <row r="54" spans="1:1" ht="22.5" customHeight="1">
      <c r="A54" s="31" t="s">
        <v>51</v>
      </c>
    </row>
  </sheetData>
  <hyperlinks>
    <hyperlink ref="A6" r:id="rId1" display="Автоматизируйте прогнозирование спроса. " xr:uid="{6BDFE352-AC4F-413D-B46F-F360FE36C89C}"/>
    <hyperlink ref="A8" r:id="rId2" display="  Более 3000 алгоритмов с AI/ML." xr:uid="{F58B9983-ADCD-4D5C-97C6-DFB61713EFE7}"/>
    <hyperlink ref="A9" r:id="rId3" display="   ·  Точность прогноза +30%, неликвиды -50%." xr:uid="{738C438A-A827-4FA3-871E-AC78B865141E}"/>
    <hyperlink ref="A10" r:id="rId4" display="  · Резидент Сколково." xr:uid="{1413094D-A896-49B1-BF5C-85B5EE92D091}"/>
    <hyperlink ref="A18" r:id="rId5" display="ЗАПРОСИТЬ ДЕМО!" xr:uid="{7B48BD95-B9D3-4831-8871-C28C3449AF80}"/>
    <hyperlink ref="A19" r:id="rId6" display="novoforecast.com" xr:uid="{EF1F913B-7E5A-4E4C-85D9-DA7712E956DD}"/>
    <hyperlink ref="A6:IV6" r:id="rId7" display="  · DFM- Точность прогноза ↑ на 15–30%" xr:uid="{81E85DB2-E912-4006-AB73-138AC91A903F}"/>
    <hyperlink ref="A8:IV8" r:id="rId8" display="  · S&amp;OP- Скорость согласования — дни вместо недель" xr:uid="{8DB5DE80-539C-4899-9A99-8FE720FB0210}"/>
    <hyperlink ref="A9:IV9" r:id="rId9" display="  · S&amp;OE- Реакция на изменения — день в день" xr:uid="{6716FF5C-9CD8-4F9C-A241-8B03A30647A3}"/>
    <hyperlink ref="A11:IV11" r:id="rId10" display="  · PP- Сокращение списаний продукции ↓ до 100%" xr:uid="{54F7C5D3-E371-4E8A-8A87-4EA2975DEBD9}"/>
    <hyperlink ref="A12:IV12" r:id="rId11" display="  · TPM- Эффективность акций ↑ &gt;32%" xr:uid="{8DC62FE7-33E1-4C89-A872-55BDC2818B1F}"/>
    <hyperlink ref="A13:IV13" r:id="rId12" display="  · CD- Рост прибыли по контракту ↑ 5–30%" xr:uid="{96234D9B-3C43-45B8-A5FC-E33296D0AA9C}"/>
    <hyperlink ref="A14:IV14" r:id="rId13" display="  · P&amp;L- Прозрачность бюджета и контроль затрат" xr:uid="{92A9B24F-127E-4C22-8955-05325191942B}"/>
    <hyperlink ref="A2:IV2" r:id="rId14" display="Цифровая система №1 в России для интегрированного бизнес-планирования и планирования цепей поставок" xr:uid="{1354D55E-A0BD-4296-9F00-39C41566AAFB}"/>
    <hyperlink ref="A6:A14" r:id="rId15" display="  · DFM- Точность прогноза ↑ на 20–30% выше, на 5-20% выше рынка" xr:uid="{FB7D2EBE-46AE-4781-BAC4-36611E64ED01}"/>
    <hyperlink ref="A54" r:id="rId16" display="ЗАПРОСИТЬ ДЕМО!" xr:uid="{F6A49E40-20EC-4C90-92E6-7532CA6787FC}"/>
  </hyperlinks>
  <pageMargins left="0.7" right="0.7" top="0.75" bottom="0.75" header="0.3" footer="0.3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ForLine</vt:lpstr>
      <vt:lpstr>ForLin</vt:lpstr>
      <vt:lpstr>5-й способ</vt:lpstr>
      <vt:lpstr>Novo Forecast</vt:lpstr>
      <vt:lpstr>NF 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Лёськи</dc:creator>
  <cp:keywords>Прогноз продаж - линейный тренд</cp:keywords>
  <cp:lastModifiedBy>Ulyana Baturina</cp:lastModifiedBy>
  <dcterms:created xsi:type="dcterms:W3CDTF">2010-10-10T13:56:58Z</dcterms:created>
  <dcterms:modified xsi:type="dcterms:W3CDTF">2026-08-11T08:47:43Z</dcterms:modified>
</cp:coreProperties>
</file>